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cejer\Google Drive\sport\sdfl\web\"/>
    </mc:Choice>
  </mc:AlternateContent>
  <xr:revisionPtr revIDLastSave="0" documentId="13_ncr:1_{6C31789D-C999-4119-8334-81BB5D250885}" xr6:coauthVersionLast="45" xr6:coauthVersionMax="45" xr10:uidLastSave="{00000000-0000-0000-0000-000000000000}"/>
  <bookViews>
    <workbookView xWindow="2295" yWindow="690" windowWidth="18000" windowHeight="11940" activeTab="1" xr2:uid="{3898B615-A8B6-43CA-A28F-1E3E67C280BC}"/>
  </bookViews>
  <sheets>
    <sheet name="Contacts" sheetId="1" r:id="rId1"/>
    <sheet name="Data" sheetId="4" r:id="rId2"/>
    <sheet name="Version control" sheetId="3" r:id="rId3"/>
    <sheet name="Registration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E13" i="4"/>
  <c r="C11" i="4" l="1"/>
  <c r="K2" i="4" l="1"/>
  <c r="J2" i="4"/>
  <c r="L56" i="1" l="1"/>
  <c r="L55" i="1"/>
  <c r="F22" i="4" l="1"/>
  <c r="E22" i="4"/>
  <c r="L22" i="4" l="1"/>
  <c r="K22" i="4"/>
  <c r="L8" i="4"/>
  <c r="K8" i="4"/>
  <c r="L14" i="4"/>
  <c r="K14" i="4"/>
  <c r="L15" i="4"/>
  <c r="K15" i="4"/>
  <c r="L24" i="4"/>
  <c r="K24" i="4"/>
  <c r="L26" i="4"/>
  <c r="K26" i="4"/>
  <c r="L27" i="4"/>
  <c r="K27" i="4"/>
  <c r="J27" i="4"/>
  <c r="J26" i="4"/>
  <c r="J24" i="4"/>
  <c r="J15" i="4"/>
  <c r="J14" i="4"/>
  <c r="J8" i="4"/>
  <c r="N28" i="4"/>
  <c r="M28" i="4"/>
  <c r="C28" i="4" s="1"/>
  <c r="L28" i="4"/>
  <c r="K28" i="4"/>
  <c r="J28" i="4"/>
  <c r="F28" i="4"/>
  <c r="E28" i="4"/>
  <c r="D28" i="4"/>
  <c r="A28" i="4"/>
  <c r="M10" i="4"/>
  <c r="C10" i="4" s="1"/>
  <c r="M26" i="4"/>
  <c r="C26" i="4" s="1"/>
  <c r="M22" i="4"/>
  <c r="C22" i="4" s="1"/>
  <c r="N27" i="4" l="1"/>
  <c r="M27" i="4"/>
  <c r="C27" i="4" s="1"/>
  <c r="F27" i="4"/>
  <c r="E27" i="4"/>
  <c r="D27" i="4"/>
  <c r="A27" i="4"/>
  <c r="O26" i="4"/>
  <c r="N26" i="4"/>
  <c r="F26" i="4"/>
  <c r="E26" i="4"/>
  <c r="D26" i="4"/>
  <c r="A26" i="4"/>
  <c r="N25" i="4"/>
  <c r="L25" i="4"/>
  <c r="K25" i="4"/>
  <c r="J25" i="4"/>
  <c r="M25" i="4"/>
  <c r="C25" i="4" s="1"/>
  <c r="F25" i="4"/>
  <c r="E25" i="4"/>
  <c r="D25" i="4"/>
  <c r="A25" i="4"/>
  <c r="N24" i="4"/>
  <c r="M24" i="4"/>
  <c r="C24" i="4" s="1"/>
  <c r="F24" i="4"/>
  <c r="E24" i="4"/>
  <c r="D24" i="4"/>
  <c r="A24" i="4"/>
  <c r="O23" i="4"/>
  <c r="N23" i="4"/>
  <c r="L23" i="4"/>
  <c r="K23" i="4"/>
  <c r="J23" i="4"/>
  <c r="M23" i="4"/>
  <c r="C23" i="4" s="1"/>
  <c r="F23" i="4"/>
  <c r="E23" i="4"/>
  <c r="D23" i="4"/>
  <c r="A23" i="4"/>
  <c r="O22" i="4"/>
  <c r="N22" i="4"/>
  <c r="J22" i="4"/>
  <c r="D22" i="4"/>
  <c r="A22" i="4"/>
  <c r="N21" i="4"/>
  <c r="L21" i="4"/>
  <c r="K21" i="4"/>
  <c r="J21" i="4"/>
  <c r="M21" i="4"/>
  <c r="C21" i="4" s="1"/>
  <c r="F21" i="4"/>
  <c r="E21" i="4"/>
  <c r="D21" i="4"/>
  <c r="A21" i="4"/>
  <c r="O20" i="4"/>
  <c r="N20" i="4"/>
  <c r="L20" i="4"/>
  <c r="K20" i="4"/>
  <c r="J20" i="4"/>
  <c r="M20" i="4"/>
  <c r="C20" i="4" s="1"/>
  <c r="F20" i="4"/>
  <c r="E20" i="4"/>
  <c r="D20" i="4"/>
  <c r="A20" i="4"/>
  <c r="O19" i="4"/>
  <c r="N19" i="4"/>
  <c r="L19" i="4"/>
  <c r="K19" i="4"/>
  <c r="J19" i="4"/>
  <c r="M19" i="4"/>
  <c r="C19" i="4" s="1"/>
  <c r="F19" i="4"/>
  <c r="E19" i="4"/>
  <c r="D19" i="4"/>
  <c r="A19" i="4"/>
  <c r="O18" i="4"/>
  <c r="N18" i="4"/>
  <c r="L18" i="4"/>
  <c r="K18" i="4"/>
  <c r="J18" i="4"/>
  <c r="M18" i="4"/>
  <c r="C18" i="4" s="1"/>
  <c r="F18" i="4"/>
  <c r="E18" i="4"/>
  <c r="D18" i="4"/>
  <c r="A18" i="4"/>
  <c r="N17" i="4"/>
  <c r="L17" i="4"/>
  <c r="K17" i="4"/>
  <c r="J17" i="4"/>
  <c r="M17" i="4"/>
  <c r="C17" i="4" s="1"/>
  <c r="F17" i="4"/>
  <c r="E17" i="4"/>
  <c r="D17" i="4"/>
  <c r="A17" i="4"/>
  <c r="N16" i="4"/>
  <c r="L16" i="4"/>
  <c r="K16" i="4"/>
  <c r="J16" i="4"/>
  <c r="M16" i="4"/>
  <c r="C16" i="4" s="1"/>
  <c r="F16" i="4"/>
  <c r="E16" i="4"/>
  <c r="D16" i="4"/>
  <c r="A16" i="4"/>
  <c r="O15" i="4"/>
  <c r="N15" i="4"/>
  <c r="M15" i="4"/>
  <c r="C15" i="4" s="1"/>
  <c r="F15" i="4"/>
  <c r="E15" i="4"/>
  <c r="D15" i="4"/>
  <c r="A15" i="4"/>
  <c r="O14" i="4"/>
  <c r="N14" i="4"/>
  <c r="M14" i="4"/>
  <c r="C14" i="4" s="1"/>
  <c r="F14" i="4"/>
  <c r="E14" i="4"/>
  <c r="D14" i="4"/>
  <c r="A14" i="4"/>
  <c r="N13" i="4"/>
  <c r="L13" i="4"/>
  <c r="K13" i="4"/>
  <c r="J13" i="4"/>
  <c r="M13" i="4"/>
  <c r="C13" i="4" s="1"/>
  <c r="F13" i="4"/>
  <c r="A13" i="4"/>
  <c r="N12" i="4"/>
  <c r="L12" i="4"/>
  <c r="K12" i="4"/>
  <c r="J12" i="4"/>
  <c r="M12" i="4"/>
  <c r="C12" i="4" s="1"/>
  <c r="F12" i="4"/>
  <c r="E12" i="4"/>
  <c r="D12" i="4"/>
  <c r="A12" i="4"/>
  <c r="O11" i="4"/>
  <c r="N11" i="4"/>
  <c r="L11" i="4"/>
  <c r="K11" i="4"/>
  <c r="J11" i="4"/>
  <c r="M11" i="4"/>
  <c r="F11" i="4"/>
  <c r="E11" i="4"/>
  <c r="D11" i="4"/>
  <c r="A11" i="4"/>
  <c r="O10" i="4"/>
  <c r="N10" i="4"/>
  <c r="L10" i="4"/>
  <c r="K10" i="4"/>
  <c r="J10" i="4"/>
  <c r="F10" i="4"/>
  <c r="E10" i="4"/>
  <c r="D10" i="4"/>
  <c r="A10" i="4"/>
  <c r="N9" i="4"/>
  <c r="L9" i="4"/>
  <c r="K9" i="4"/>
  <c r="J9" i="4"/>
  <c r="M9" i="4"/>
  <c r="C9" i="4" s="1"/>
  <c r="F9" i="4"/>
  <c r="E9" i="4"/>
  <c r="D9" i="4"/>
  <c r="A9" i="4"/>
  <c r="N8" i="4"/>
  <c r="M8" i="4"/>
  <c r="C8" i="4" s="1"/>
  <c r="F8" i="4"/>
  <c r="E8" i="4"/>
  <c r="D8" i="4"/>
  <c r="A8" i="4"/>
  <c r="O7" i="4"/>
  <c r="N7" i="4"/>
  <c r="L7" i="4"/>
  <c r="K7" i="4"/>
  <c r="J7" i="4"/>
  <c r="M7" i="4"/>
  <c r="C7" i="4" s="1"/>
  <c r="F7" i="4"/>
  <c r="E7" i="4"/>
  <c r="D7" i="4"/>
  <c r="A7" i="4"/>
  <c r="O6" i="4"/>
  <c r="N6" i="4"/>
  <c r="L6" i="4"/>
  <c r="K6" i="4"/>
  <c r="J6" i="4"/>
  <c r="M6" i="4"/>
  <c r="C6" i="4" s="1"/>
  <c r="F6" i="4"/>
  <c r="E6" i="4"/>
  <c r="D6" i="4"/>
  <c r="A6" i="4"/>
  <c r="O5" i="4"/>
  <c r="N5" i="4"/>
  <c r="L5" i="4"/>
  <c r="K5" i="4"/>
  <c r="J5" i="4"/>
  <c r="M5" i="4"/>
  <c r="C5" i="4" s="1"/>
  <c r="F5" i="4"/>
  <c r="E5" i="4"/>
  <c r="D5" i="4"/>
  <c r="A5" i="4"/>
  <c r="O4" i="4"/>
  <c r="N4" i="4"/>
  <c r="L4" i="4"/>
  <c r="K4" i="4"/>
  <c r="J4" i="4"/>
  <c r="M4" i="4"/>
  <c r="C4" i="4" s="1"/>
  <c r="F4" i="4"/>
  <c r="E4" i="4"/>
  <c r="D4" i="4"/>
  <c r="A4" i="4"/>
  <c r="O3" i="4"/>
  <c r="N3" i="4"/>
  <c r="L3" i="4"/>
  <c r="K3" i="4"/>
  <c r="J3" i="4"/>
  <c r="M3" i="4"/>
  <c r="C3" i="4" s="1"/>
  <c r="F3" i="4"/>
  <c r="E3" i="4"/>
  <c r="D3" i="4"/>
  <c r="A3" i="4"/>
  <c r="O2" i="4"/>
  <c r="N2" i="4"/>
  <c r="M2" i="4"/>
  <c r="C2" i="4" s="1"/>
  <c r="F2" i="4"/>
  <c r="E2" i="4"/>
  <c r="D2" i="4"/>
  <c r="A2" i="4"/>
  <c r="L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11" i="1" l="1"/>
  <c r="I11" i="1"/>
  <c r="I3" i="1" l="1"/>
  <c r="I4" i="1"/>
  <c r="I5" i="1"/>
  <c r="I6" i="1"/>
  <c r="I7" i="1"/>
  <c r="I8" i="1"/>
  <c r="I9" i="1"/>
  <c r="I10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<sst xmlns="http://schemas.openxmlformats.org/spreadsheetml/2006/main" count="647" uniqueCount="466">
  <si>
    <t>club</t>
  </si>
  <si>
    <t>name</t>
  </si>
  <si>
    <t>email</t>
  </si>
  <si>
    <t>tel no</t>
  </si>
  <si>
    <t>Abbey Meads</t>
  </si>
  <si>
    <t>secretary</t>
  </si>
  <si>
    <t>Chris Dean</t>
  </si>
  <si>
    <t>manager</t>
  </si>
  <si>
    <t>Ashton Keynes</t>
  </si>
  <si>
    <t>Richard Sutton</t>
  </si>
  <si>
    <t>akfc.mens@gmail.com</t>
  </si>
  <si>
    <t>07411 966849</t>
  </si>
  <si>
    <t>Bassett Bulldogs</t>
  </si>
  <si>
    <t>Phil Harris</t>
  </si>
  <si>
    <t>bassettbulldogsfc@hotmail.co.uk</t>
  </si>
  <si>
    <t>07891 952090</t>
  </si>
  <si>
    <t>Wayne Matthews</t>
  </si>
  <si>
    <t>07802 631311</t>
  </si>
  <si>
    <t>Blunsdon</t>
  </si>
  <si>
    <t>Martyn Rosewell</t>
  </si>
  <si>
    <t>07891 697137</t>
  </si>
  <si>
    <t>Ian Rosewell</t>
  </si>
  <si>
    <t>07970 567237</t>
  </si>
  <si>
    <t>Chiseldon</t>
  </si>
  <si>
    <t>Terry Parsons</t>
  </si>
  <si>
    <t>terry.parsons3@btinternet.com</t>
  </si>
  <si>
    <t>07943 186684</t>
  </si>
  <si>
    <t>Stewart Parsons</t>
  </si>
  <si>
    <t>Chiseldonfc@hotmail.com</t>
  </si>
  <si>
    <t>07827 914315</t>
  </si>
  <si>
    <t>Globe</t>
  </si>
  <si>
    <t>Peter Milhench</t>
  </si>
  <si>
    <t>pmilhench@hotmail.co.uk</t>
  </si>
  <si>
    <t>07535 971943</t>
  </si>
  <si>
    <t>as above</t>
  </si>
  <si>
    <t>Highworth Town Development</t>
  </si>
  <si>
    <t>Fraser Haines</t>
  </si>
  <si>
    <t>fraserhaines@btinternet.com</t>
  </si>
  <si>
    <t>07939 032451</t>
  </si>
  <si>
    <t>Simon Pearson</t>
  </si>
  <si>
    <t>simonathome@sky.com</t>
  </si>
  <si>
    <t>07734 386250</t>
  </si>
  <si>
    <t>Lower Stratton</t>
  </si>
  <si>
    <t>Ian Sore</t>
  </si>
  <si>
    <t>ian.sore@talktalk.net</t>
  </si>
  <si>
    <t>07464 343980</t>
  </si>
  <si>
    <t>Alan Spring</t>
  </si>
  <si>
    <t>07867 506318</t>
  </si>
  <si>
    <t>Marlborough Town Reserves</t>
  </si>
  <si>
    <t>Derek Waters</t>
  </si>
  <si>
    <t>Luke Little</t>
  </si>
  <si>
    <t>lukey_little@icloud.com</t>
  </si>
  <si>
    <t>Moredon</t>
  </si>
  <si>
    <t>Keith White</t>
  </si>
  <si>
    <t>kbwhite@sky.com</t>
  </si>
  <si>
    <t>07564 660818</t>
  </si>
  <si>
    <t>Nalgo</t>
  </si>
  <si>
    <t>Jimmy Horwood</t>
  </si>
  <si>
    <t>jimmy.horwood@gmail.com</t>
  </si>
  <si>
    <t>07584 049104</t>
  </si>
  <si>
    <t>North Swindon</t>
  </si>
  <si>
    <t>Dan Ferguson</t>
  </si>
  <si>
    <t>fergy.ferguson17@gmail.com</t>
  </si>
  <si>
    <t>07742 457547</t>
  </si>
  <si>
    <t>Luke Brennan</t>
  </si>
  <si>
    <t>Lukebrennan86@outlook.com</t>
  </si>
  <si>
    <t xml:space="preserve">07935 957735 </t>
  </si>
  <si>
    <t>Paragon</t>
  </si>
  <si>
    <t>Jake Roffey</t>
  </si>
  <si>
    <t>jake.roffey1995@gmail.com</t>
  </si>
  <si>
    <t>07366 441102</t>
  </si>
  <si>
    <t>Phillip Legace</t>
  </si>
  <si>
    <t>phillip.legace@googlemail.com</t>
  </si>
  <si>
    <t>07834 860620</t>
  </si>
  <si>
    <t>Priory Vale</t>
  </si>
  <si>
    <t>Nick Salter</t>
  </si>
  <si>
    <t>nicksalter13@hotmail.com</t>
  </si>
  <si>
    <t>07712 526274</t>
  </si>
  <si>
    <t>Ramsbury</t>
  </si>
  <si>
    <t>Chris Roberts</t>
  </si>
  <si>
    <t>chris1_roberts@hotmail.com</t>
  </si>
  <si>
    <t>07825 941407</t>
  </si>
  <si>
    <t>Sean Evill</t>
  </si>
  <si>
    <t>seanevill1962@gmail.com</t>
  </si>
  <si>
    <t>07388 600963</t>
  </si>
  <si>
    <t>Redhouse</t>
  </si>
  <si>
    <t>Chris Ricketts</t>
  </si>
  <si>
    <t>ricko2207@hotmail.co.uk</t>
  </si>
  <si>
    <t>07738 095192</t>
  </si>
  <si>
    <t>Neil Lee</t>
  </si>
  <si>
    <t>neiljameslee@icloud.com</t>
  </si>
  <si>
    <t>07547 516104</t>
  </si>
  <si>
    <t>Regent</t>
  </si>
  <si>
    <t>Alastair Drew</t>
  </si>
  <si>
    <t>19alleydrew89@gmail.com</t>
  </si>
  <si>
    <t>Adam Bedwell</t>
  </si>
  <si>
    <t>bedwell.adam@googlemail.com</t>
  </si>
  <si>
    <t>07702 672600</t>
  </si>
  <si>
    <t>Ruby Removals</t>
  </si>
  <si>
    <t>Desmond Keville</t>
  </si>
  <si>
    <t>Desmondkeville1988@gmail.com</t>
  </si>
  <si>
    <t>Spectrum</t>
  </si>
  <si>
    <t>David Page</t>
  </si>
  <si>
    <t>david27461@aol.com</t>
  </si>
  <si>
    <t>07956 684482</t>
  </si>
  <si>
    <t>Nick Camden</t>
  </si>
  <si>
    <t>nljcamden@gmail.com</t>
  </si>
  <si>
    <t>07941 387440</t>
  </si>
  <si>
    <t>Sportz Central</t>
  </si>
  <si>
    <t>Aaron Cardozo</t>
  </si>
  <si>
    <t>07387 074810</t>
  </si>
  <si>
    <t>Swindon AFC</t>
  </si>
  <si>
    <t>Josh Fisher</t>
  </si>
  <si>
    <t>joshfisher96@hotmail.co.uk</t>
  </si>
  <si>
    <t>07841 627039</t>
  </si>
  <si>
    <t>Benjamin Wells</t>
  </si>
  <si>
    <t>benjaminwells8@icloud.com</t>
  </si>
  <si>
    <t>07979 104168</t>
  </si>
  <si>
    <t>Scott Canniford</t>
  </si>
  <si>
    <t>Scott.canniford@gmail.com</t>
  </si>
  <si>
    <t>07730 404334</t>
  </si>
  <si>
    <t>Swindon Supermarine Development</t>
  </si>
  <si>
    <t>Antonio Prinzi</t>
  </si>
  <si>
    <t>a.prinzi@ntlworld.com</t>
  </si>
  <si>
    <t>07949 321180</t>
  </si>
  <si>
    <t>Blunsdon.Vice-Chair@Outlook.Com</t>
  </si>
  <si>
    <t>Down Ampney</t>
  </si>
  <si>
    <t>Matt Tyson</t>
  </si>
  <si>
    <t>matt@matthewtyson.co.uk</t>
  </si>
  <si>
    <t>07835 742178</t>
  </si>
  <si>
    <t>Renelectrical@yahoo.co.uk</t>
  </si>
  <si>
    <t>Hatherop</t>
  </si>
  <si>
    <t>Daniiella Malcolm-Stewart</t>
  </si>
  <si>
    <t>daniiella-ox@live.co.uk</t>
  </si>
  <si>
    <t>07521 720302</t>
  </si>
  <si>
    <t>Adam Townsend</t>
  </si>
  <si>
    <t>cityspud08@yahoo.co.uk</t>
  </si>
  <si>
    <t>07787 502763</t>
  </si>
  <si>
    <t>Intel</t>
  </si>
  <si>
    <t>Mark Shute</t>
  </si>
  <si>
    <t>secretary@intel-fc.com</t>
  </si>
  <si>
    <t>07866 936285</t>
  </si>
  <si>
    <t>Mark Allen</t>
  </si>
  <si>
    <t>07799 622846</t>
  </si>
  <si>
    <t>aaron.b.crdz@gmail.com</t>
  </si>
  <si>
    <t>Wheatsheaf</t>
  </si>
  <si>
    <t>Stef Kuczynski</t>
  </si>
  <si>
    <t>4001 to 4015</t>
  </si>
  <si>
    <t>Marty Rosewell</t>
  </si>
  <si>
    <t>4016 to 4030</t>
  </si>
  <si>
    <t>Dave Page</t>
  </si>
  <si>
    <t>4031 to 4045</t>
  </si>
  <si>
    <t>4046 to 4074</t>
  </si>
  <si>
    <t>4075 to 4089</t>
  </si>
  <si>
    <t>Ali Drew</t>
  </si>
  <si>
    <t>4090 to 4104</t>
  </si>
  <si>
    <t>Tony Prinzi</t>
  </si>
  <si>
    <t>4105 to 4119</t>
  </si>
  <si>
    <t>4120 to 4134</t>
  </si>
  <si>
    <t>4135 to 4149</t>
  </si>
  <si>
    <t>4150 to 4164</t>
  </si>
  <si>
    <t>4165 to 4179</t>
  </si>
  <si>
    <t>4180 to 4194</t>
  </si>
  <si>
    <t>Pete Milhench</t>
  </si>
  <si>
    <t>4195 to 4209</t>
  </si>
  <si>
    <t>4210 to 4224</t>
  </si>
  <si>
    <t>4225 to 4239</t>
  </si>
  <si>
    <t>4240 to 4254</t>
  </si>
  <si>
    <t>4255 to 4274</t>
  </si>
  <si>
    <t>4275 to 4289</t>
  </si>
  <si>
    <t>4290 to 4304</t>
  </si>
  <si>
    <t>4305 to 4319</t>
  </si>
  <si>
    <t>4320 to 4334</t>
  </si>
  <si>
    <t>4335 to 4349</t>
  </si>
  <si>
    <t>4350 to 4364</t>
  </si>
  <si>
    <t>4365 to 4379</t>
  </si>
  <si>
    <t>4380 to 4399</t>
  </si>
  <si>
    <t>4400 to 4414</t>
  </si>
  <si>
    <t>sent</t>
  </si>
  <si>
    <t>order</t>
  </si>
  <si>
    <t>player forms</t>
  </si>
  <si>
    <t>#</t>
  </si>
  <si>
    <t>4415 to 4434</t>
  </si>
  <si>
    <t>Cricklade Reserves</t>
  </si>
  <si>
    <t>Richard Austen</t>
  </si>
  <si>
    <t>Richard.Austen@Workmanfm.co.uk</t>
  </si>
  <si>
    <t>07955 280220</t>
  </si>
  <si>
    <t>Chris Wood</t>
  </si>
  <si>
    <t>Chris19801231@live.co.uk</t>
  </si>
  <si>
    <t>07398 072044</t>
  </si>
  <si>
    <t>07545 675585</t>
  </si>
  <si>
    <t>4435 to 4449</t>
  </si>
  <si>
    <t>manager@intel-fc.com</t>
  </si>
  <si>
    <t>07512 916376</t>
  </si>
  <si>
    <t>Swindon Centurions</t>
  </si>
  <si>
    <t>ground</t>
  </si>
  <si>
    <t>colours</t>
  </si>
  <si>
    <t>Beversbrook</t>
  </si>
  <si>
    <t>Sutton park</t>
  </si>
  <si>
    <t>Chiseldon Rec</t>
  </si>
  <si>
    <t>Down Ampney, Broadleaze</t>
  </si>
  <si>
    <t>Hatherop Park</t>
  </si>
  <si>
    <t>grey shirts blk shorts</t>
  </si>
  <si>
    <t>Elcot Lane</t>
  </si>
  <si>
    <t>claret/blue shirts blue shorts</t>
  </si>
  <si>
    <t>CS Nalgo</t>
  </si>
  <si>
    <t>Swindon Academy</t>
  </si>
  <si>
    <t>red/white</t>
  </si>
  <si>
    <t>Hoopers Field</t>
  </si>
  <si>
    <t>Hilldrop Lane</t>
  </si>
  <si>
    <t>Purton Redhouse</t>
  </si>
  <si>
    <t>yellow shirts blk shorts</t>
  </si>
  <si>
    <t xml:space="preserve"> </t>
  </si>
  <si>
    <t>Southbrook Rec</t>
  </si>
  <si>
    <t>Grange Drive Community Centre</t>
  </si>
  <si>
    <t>St Joseph's</t>
  </si>
  <si>
    <t>h: white</t>
  </si>
  <si>
    <t>h: amber/blk shirts blk shorts</t>
  </si>
  <si>
    <t>h: green shirts/blk shorts</t>
  </si>
  <si>
    <t>h: Blue/blk</t>
  </si>
  <si>
    <t>h: red shirts blk shorts</t>
  </si>
  <si>
    <t>h: blue shirts blue shorts</t>
  </si>
  <si>
    <t>h: blk/red stripes</t>
  </si>
  <si>
    <t>h: navy blue/red shirts navy shorts</t>
  </si>
  <si>
    <t>h: royal blue</t>
  </si>
  <si>
    <t>h: gold shirts blk shorts</t>
  </si>
  <si>
    <t>h: navy blue</t>
  </si>
  <si>
    <t>h: green/black</t>
  </si>
  <si>
    <t>a: red shirts blk shorts</t>
  </si>
  <si>
    <t xml:space="preserve">a: white </t>
  </si>
  <si>
    <t>a: red/blk</t>
  </si>
  <si>
    <t>a: red/blk shirts blk shorts</t>
  </si>
  <si>
    <t>a: sky blue shirts and shorts</t>
  </si>
  <si>
    <t>a: yellow/blue stripes</t>
  </si>
  <si>
    <t>a: blue shirts blue shorts</t>
  </si>
  <si>
    <t>a: red shirts blue shorts</t>
  </si>
  <si>
    <t>a: vivid pink shirts blk shorts</t>
  </si>
  <si>
    <r>
      <t xml:space="preserve">a: </t>
    </r>
    <r>
      <rPr>
        <b/>
        <sz val="11"/>
        <color rgb="FF0070C0"/>
        <rFont val="Calibri"/>
        <family val="2"/>
        <scheme val="minor"/>
      </rPr>
      <t>blue</t>
    </r>
  </si>
  <si>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>/white</t>
    </r>
  </si>
  <si>
    <r>
      <t xml:space="preserve">all </t>
    </r>
    <r>
      <rPr>
        <b/>
        <sz val="11"/>
        <color rgb="FF0070C0"/>
        <rFont val="Calibri"/>
        <family val="2"/>
        <scheme val="minor"/>
      </rPr>
      <t>blue</t>
    </r>
  </si>
  <si>
    <r>
      <t xml:space="preserve">a: </t>
    </r>
    <r>
      <rPr>
        <b/>
        <sz val="11"/>
        <color rgb="FFFFFF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shirts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shorts</t>
    </r>
  </si>
  <si>
    <r>
      <rPr>
        <b/>
        <sz val="11"/>
        <color rgb="FFCC00CC"/>
        <rFont val="Calibri"/>
        <family val="2"/>
        <scheme val="minor"/>
      </rPr>
      <t>maroon</t>
    </r>
    <r>
      <rPr>
        <sz val="11"/>
        <color theme="1"/>
        <rFont val="Calibri"/>
        <family val="2"/>
        <scheme val="minor"/>
      </rPr>
      <t xml:space="preserve"> shirts </t>
    </r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 shorts</t>
    </r>
  </si>
  <si>
    <r>
      <t xml:space="preserve">h: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 stripe shirts </t>
    </r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 shorts</t>
    </r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</si>
  <si>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black</t>
    </r>
  </si>
  <si>
    <r>
      <t xml:space="preserve">h: 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shirts-</t>
    </r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 shorts</t>
    </r>
  </si>
  <si>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/white shirts </t>
    </r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 shorts</t>
    </r>
  </si>
  <si>
    <r>
      <t xml:space="preserve">a: </t>
    </r>
    <r>
      <rPr>
        <b/>
        <sz val="11"/>
        <color rgb="FF00B050"/>
        <rFont val="Calibri"/>
        <family val="2"/>
        <scheme val="minor"/>
      </rPr>
      <t>grn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 shirts </t>
    </r>
    <r>
      <rPr>
        <b/>
        <sz val="11"/>
        <color theme="1"/>
        <rFont val="Calibri"/>
        <family val="2"/>
        <scheme val="minor"/>
      </rPr>
      <t>blk</t>
    </r>
    <r>
      <rPr>
        <sz val="11"/>
        <color theme="1"/>
        <rFont val="Calibri"/>
        <family val="2"/>
        <scheme val="minor"/>
      </rPr>
      <t xml:space="preserve"> shorts</t>
    </r>
  </si>
  <si>
    <t>zebakspring@gmail.com</t>
  </si>
  <si>
    <t>a: turquoise/navy blue shirts, navy blue shorts</t>
  </si>
  <si>
    <t>h: Purple/Black shirts, black shorts</t>
  </si>
  <si>
    <t>Updated Priory Vale colours</t>
  </si>
  <si>
    <t>Secretary</t>
  </si>
  <si>
    <t>email-sec</t>
  </si>
  <si>
    <t>phone-se</t>
  </si>
  <si>
    <t>pitch</t>
  </si>
  <si>
    <t>phone-mgr</t>
  </si>
  <si>
    <t>email-mgr</t>
  </si>
  <si>
    <t>colours-home</t>
  </si>
  <si>
    <t>colours-away</t>
  </si>
  <si>
    <t>"c:\\temp\\sdfl\\blunsdon.jpg"</t>
  </si>
  <si>
    <t>"c:\\temp\\sdfl\\redhouse.jpg"</t>
  </si>
  <si>
    <t>charterstandard</t>
  </si>
  <si>
    <t>"c:\\temp\\sdfl\\not_chartered.jpg"</t>
  </si>
  <si>
    <t>"c:\\temp\\sdfl\\charterstandard.jpg"</t>
  </si>
  <si>
    <t>profile</t>
  </si>
  <si>
    <t>http://swindondistrictfootballleague.co.uk/club-profile-bassett-bulldogs/</t>
  </si>
  <si>
    <t>http://swindondistrictfootballleague.co.uk/club-profile-swindon-afc/</t>
  </si>
  <si>
    <t>http://swindondistrictfootballleague.co.uk/club-profile-chiseldon-fc/</t>
  </si>
  <si>
    <t>http://swindondistrictfootballleague.co.uk/club-profile-priory-vale/</t>
  </si>
  <si>
    <t>http://swindondistrictfootballleague.co.uk/club-profile-blunsdon-fc-updated/</t>
  </si>
  <si>
    <t>http://swindondistrictfootballleague.co.uk/lower-stratton-fc-club-profile/</t>
  </si>
  <si>
    <t>http://swindondistrictfootballleague.co.uk/club-profile-ruby-removals-new-name-new-goals-same-passion/</t>
  </si>
  <si>
    <t>http://swindondistrictfootballleague.co.uk/club-profile-moredon-fc-learning-lessons/</t>
  </si>
  <si>
    <t>http://swindondistrictfootballleague.co.uk/club-profile-fc-dorcan-looking-good-playing-better/</t>
  </si>
  <si>
    <t>http://swindondistrictfootballleague.co.uk/club-profile-north-swindon-fc-bouncing-back/</t>
  </si>
  <si>
    <t>http://swindondistrictfootballleague.co.uk/club-profile-redhouse-fc-going-for-gold/</t>
  </si>
  <si>
    <t>http://swindondistrictfootballleague.co.uk/club-profile-ashton-keynes-local-club-with-big-ambitions/</t>
  </si>
  <si>
    <t>http://swindondistrictfootballleague.co.uk/swindon-supermarine-development-profile/</t>
  </si>
  <si>
    <t>http://swindondistrictfootballleague.co.uk/sportz-central-profile/</t>
  </si>
  <si>
    <t>http://swindondistrictfootballleague.co.uk/redhouse-profile/</t>
  </si>
  <si>
    <t>http://swindondistrictfootballleague.co.uk/ashton-keynes-profile/</t>
  </si>
  <si>
    <t>http://swindondistrictfootballleague.co.uk/blunsdon-profile/</t>
  </si>
  <si>
    <t>http://swindondistrictfootballleague.co.uk/bassett-bulldogs-profile/</t>
  </si>
  <si>
    <t>http://swindondistrictfootballleague.co.uk/lower-stratton-profile/</t>
  </si>
  <si>
    <t>http://swindondistrictfootballleague.co.uk/priory-vale-profile/</t>
  </si>
  <si>
    <t>http://swindondistrictfootballleague.co.uk/club-profile-chiseldon-fc-turning-the-league-upside-down/</t>
  </si>
  <si>
    <t>profile2</t>
  </si>
  <si>
    <t>pitchlink</t>
  </si>
  <si>
    <t>Pitch</t>
  </si>
  <si>
    <t>Penhill</t>
  </si>
  <si>
    <t>Highworth Rec</t>
  </si>
  <si>
    <t>Wroughton Reserves</t>
  </si>
  <si>
    <t>Stuart Beggs</t>
  </si>
  <si>
    <t>beggzie@yahoo.co.uk</t>
  </si>
  <si>
    <t>07515 007946</t>
  </si>
  <si>
    <t>Ethan Thomas</t>
  </si>
  <si>
    <t>Ethandthomas96@gmail.com</t>
  </si>
  <si>
    <t>07802 557455</t>
  </si>
  <si>
    <t>Weir Field</t>
  </si>
  <si>
    <t>h: blue</t>
  </si>
  <si>
    <t>Dayne Lewis</t>
  </si>
  <si>
    <t>Dayne151@hotmail.co.uk</t>
  </si>
  <si>
    <t>07904 164162</t>
  </si>
  <si>
    <t>Craig Rennie</t>
  </si>
  <si>
    <t>Corrected Ruby 7 links in data</t>
  </si>
  <si>
    <t>h: blue/white</t>
  </si>
  <si>
    <t>cricklade and supermarine to Penhill</t>
  </si>
  <si>
    <t>"c:\\temp\\sdfl\\nalgo.jpg"</t>
  </si>
  <si>
    <t>"c:\\temp\\sdfl\\prioryvale.jpg"</t>
  </si>
  <si>
    <t>"c:\\temp\\sdfl\\bassett.jpg"</t>
  </si>
  <si>
    <t>"c:\\temp\\sdfl\\chiseldon.jpg"</t>
  </si>
  <si>
    <t>"c:\\temp\\sdfl\\hatherop.jpg"</t>
  </si>
  <si>
    <t>"c:\\temp\\sdfl\\highworth.jpg"</t>
  </si>
  <si>
    <t>"c:\\temp\\sdfl\\intel.jpg"</t>
  </si>
  <si>
    <t>"c:\\temp\\sdfl\\lowerstratton.jpg"</t>
  </si>
  <si>
    <t>"c:\\temp\\sdfl\\marlborough.jpg"</t>
  </si>
  <si>
    <t>"c:\\temp\\sdfl\\moredon.jpg"</t>
  </si>
  <si>
    <t>"c:\\temp\\sdfl\\ruby.jpg"</t>
  </si>
  <si>
    <t>"c:\\temp\\sdfl\\swindonafc.jpg"</t>
  </si>
  <si>
    <t>Bradstone Playing Field</t>
  </si>
  <si>
    <t>dark grey/black</t>
  </si>
  <si>
    <t>"c:\\temp\\sdfl\\northswindon.jpg"</t>
  </si>
  <si>
    <t>W-WIL1470</t>
  </si>
  <si>
    <t>W-WIL1534</t>
  </si>
  <si>
    <t>W-WIL1524</t>
  </si>
  <si>
    <t>W-WIL1623</t>
  </si>
  <si>
    <t>W-GLO4156</t>
  </si>
  <si>
    <t>W-WIL1641</t>
  </si>
  <si>
    <t>W-GLO4235</t>
  </si>
  <si>
    <t>W-WIL1515</t>
  </si>
  <si>
    <t>W-WIL1512</t>
  </si>
  <si>
    <t>W-WIL1468</t>
  </si>
  <si>
    <t>W-WIL1581</t>
  </si>
  <si>
    <t>W-WIL1655</t>
  </si>
  <si>
    <t>W-WIL1675</t>
  </si>
  <si>
    <t>W-WIL1679</t>
  </si>
  <si>
    <t>W-WIL1612</t>
  </si>
  <si>
    <t>W-WIL1482</t>
  </si>
  <si>
    <t>W-WIL1642</t>
  </si>
  <si>
    <t>W-WIL1677</t>
  </si>
  <si>
    <t>W-WIL1624</t>
  </si>
  <si>
    <t>W-WIL1662</t>
  </si>
  <si>
    <t>W-WIL1647</t>
  </si>
  <si>
    <t>W-WIL1654</t>
  </si>
  <si>
    <t>W-WIL1676</t>
  </si>
  <si>
    <t>W-WIL1653</t>
  </si>
  <si>
    <t>Affiliation</t>
  </si>
  <si>
    <t>Ian_Rosewell2002@Hotmail.Com</t>
  </si>
  <si>
    <t>Update tan_rosewll2004 to ian_rosewell2002</t>
  </si>
  <si>
    <t>"c:\\temp\\sdfl\\paragon.jpg"</t>
  </si>
  <si>
    <t>36 Queens Street</t>
  </si>
  <si>
    <t>GL7 1HB</t>
  </si>
  <si>
    <t>10 Standen Way</t>
  </si>
  <si>
    <t>SN25 4YF</t>
  </si>
  <si>
    <t>18 Heytesbury gardens</t>
  </si>
  <si>
    <t>SN5 6EE</t>
  </si>
  <si>
    <t>7 Corsley Close</t>
  </si>
  <si>
    <t>SN3 6DF</t>
  </si>
  <si>
    <t>1 Jubilee Cottages</t>
  </si>
  <si>
    <t>GL7 4EZ</t>
  </si>
  <si>
    <t>32 Wheatcroft Way</t>
  </si>
  <si>
    <t>SN1 2RA</t>
  </si>
  <si>
    <t>1 Fosse Close</t>
  </si>
  <si>
    <t>SN2 2EP</t>
  </si>
  <si>
    <t>222 Windrush</t>
  </si>
  <si>
    <t>SN6 7EB</t>
  </si>
  <si>
    <t>14 Springlines</t>
  </si>
  <si>
    <t>SN4 0ES</t>
  </si>
  <si>
    <t>2 Oak Gardens</t>
  </si>
  <si>
    <t>SN3 4UB</t>
  </si>
  <si>
    <t>22 Castle Dore</t>
  </si>
  <si>
    <t>61 Kinghill Road</t>
  </si>
  <si>
    <t>SN1 4LH</t>
  </si>
  <si>
    <t>17 Woolner Road</t>
  </si>
  <si>
    <t>SN25 2QU</t>
  </si>
  <si>
    <t>7 St Ives Court</t>
  </si>
  <si>
    <t>SN3 3PY</t>
  </si>
  <si>
    <t>22 Malone Avenue</t>
  </si>
  <si>
    <t>SN25 4EE</t>
  </si>
  <si>
    <t>11 Knowledge Hill</t>
  </si>
  <si>
    <t>SN8 2QR</t>
  </si>
  <si>
    <t>18 Arnold Street</t>
  </si>
  <si>
    <t>SN25 2GW</t>
  </si>
  <si>
    <t>240 The Cullerns</t>
  </si>
  <si>
    <t>SN6 7NP</t>
  </si>
  <si>
    <t>53 Yiewsley Crescent</t>
  </si>
  <si>
    <t>SN3 4LX</t>
  </si>
  <si>
    <t>11 Wheatcroft Way</t>
  </si>
  <si>
    <t>SN1 2RD</t>
  </si>
  <si>
    <t>11 Thackeray Close</t>
  </si>
  <si>
    <t>SN3 6JT</t>
  </si>
  <si>
    <t>51 Constable Road</t>
  </si>
  <si>
    <t>SN2 7JF</t>
  </si>
  <si>
    <t>SN1 2QN</t>
  </si>
  <si>
    <t>9, Sun Lane, Wroughton</t>
  </si>
  <si>
    <t>SN4 9DP</t>
  </si>
  <si>
    <t>address-sec</t>
  </si>
  <si>
    <t>postode-sec</t>
  </si>
  <si>
    <t>Added seretary addresses</t>
  </si>
  <si>
    <t>off shriv rd</t>
  </si>
  <si>
    <t>off ermin st</t>
  </si>
  <si>
    <t>SN5 8PH</t>
  </si>
  <si>
    <t>oli t's</t>
  </si>
  <si>
    <t>kinsghill</t>
  </si>
  <si>
    <t>dorcan PO</t>
  </si>
  <si>
    <t>off wheeler av, ex headlands rd</t>
  </si>
  <si>
    <t>off grange drive</t>
  </si>
  <si>
    <t>behind co-op</t>
  </si>
  <si>
    <t>highworth</t>
  </si>
  <si>
    <t>tescos old hockey pitch</t>
  </si>
  <si>
    <t>behind jovial monk</t>
  </si>
  <si>
    <t>before aldi</t>
  </si>
  <si>
    <t>off lineacre</t>
  </si>
  <si>
    <t>new coate estate</t>
  </si>
  <si>
    <t>wanborough</t>
  </si>
  <si>
    <t>marlborough</t>
  </si>
  <si>
    <t>tadpole</t>
  </si>
  <si>
    <t>ramsbury</t>
  </si>
  <si>
    <t>kemspford</t>
  </si>
  <si>
    <t>location-sec</t>
  </si>
  <si>
    <t>ciren</t>
  </si>
  <si>
    <t>behnd shauns school</t>
  </si>
  <si>
    <t>rugby club</t>
  </si>
  <si>
    <t>"c:\\temp\\sdfl\\ashtonkeynes.jpg"</t>
  </si>
  <si>
    <t>"c:\\temp\\sdfl\\cricklade.jpg"</t>
  </si>
  <si>
    <t>"c:\\temp\\sdfl\\downampney.jpg"</t>
  </si>
  <si>
    <t>"c:\\temp\\sdfl\\globe.jpg"</t>
  </si>
  <si>
    <t>"c:\\temp\\sdfl\\ramsbury.jpg"</t>
  </si>
  <si>
    <t>"c:\\temp\\sdfl\\regent.jpg"</t>
  </si>
  <si>
    <t>"c:\\temp\\sdfl\\spectrum.jpg"</t>
  </si>
  <si>
    <t>"c:\\temp\\sdfl\\sportz.jpg"</t>
  </si>
  <si>
    <t>"c:\\temp\\sdfl\\centurions.jpg"</t>
  </si>
  <si>
    <t>"c:\\temp\\sdfl\\supermarine.jpg"</t>
  </si>
  <si>
    <t>"c:\\temp\\sdfl\\wroughton.jpg"</t>
  </si>
  <si>
    <t>All colours guessed</t>
  </si>
  <si>
    <t>a: volt/green</t>
  </si>
  <si>
    <t>W-WIL1702</t>
  </si>
  <si>
    <t>W-WIL1686</t>
  </si>
  <si>
    <t>W-WIL1693</t>
  </si>
  <si>
    <t>Supermarine DC</t>
  </si>
  <si>
    <t>supermarine DC</t>
  </si>
  <si>
    <t>&lt;td&gt;&lt;a href="https://www.google.com/maps/place/Rixon+Gate,+Ashton+Keynes,+Swindon+SN6+6PH/@51.6453417,-1.9284864,16z/data=!3m1!4b1!4m5!3m4!1s0x48716a9f82c6f053:0xca1d5ccb87a5e055!8m2!3d51.6459785!4d-1.9235955"&gt;&lt;b&gt;Ashton Keynes&lt;/b&gt;&lt;/a&gt;&lt;/td&gt;</t>
  </si>
  <si>
    <t>&lt;td&gt;&lt;a href="https://www.google.com/maps/place/Beversbrook+Sports+and+Community+Facility/@51.4535523,-2.0046616,17z/data=!3m1!4b1!4m5!3m4!1s0x48716686e085c43f:0x6b13c77f849c5ffb!8m2!3d51.4535523!4d-2.0024729"&gt;&lt;b&gt;Bassett Bulldogs&lt;/b&gt;&lt;/a&gt;&lt;/td&gt;</t>
  </si>
  <si>
    <t>&lt;td&gt;&lt;a title="Norris Close, Chiseldon" href="https://www.google.com/maps/place/9C3WG785%2B2X/@51.5145751,-1.7401859,18z/data=!3m1!4b1!4m5!3m4!1s0x0:0x0!8m2!3d51.5150625!4d-1.7400625"&gt;&lt;b&gt;Chiseldon&lt;/b&gt;&lt;/a&gt;&lt;/td&gt;</t>
  </si>
  <si>
    <t>07858 576930</t>
  </si>
  <si>
    <t>https://www.google.com/maps/place/Southbrook+Playing+Fields/@51.5746871,-1.7874127,17z/data=!3m1!4b1!4m5!3m4!1s0x4871442f5eece81d:0xb3555a7492b3b647!8m2!3d51.5746871!4d-1.785224</t>
  </si>
  <si>
    <t>https://www.google.com/maps/place/The+Commonweal+School/@51.548785,-1.7898977,17z/data=!3m1!4b1!4m5!3m4!1s0x4871445953615c09:0x9def1ec9c9b3f465!8m2!3d51.548785!4d-1.787709</t>
  </si>
  <si>
    <t>https://goo.gl/maps/zzwF6RYUTYAwKEbD8</t>
  </si>
  <si>
    <t>https://www.google.com/maps/place/Hooper's+Field/@51.5495632,-1.7025862,17z/data=!3m1!4b1!4m5!3m4!1s0x48714f740a1c6159:0x42b00f32169cd4a8!8m2!3d51.5495632!4d-1.7003975</t>
  </si>
  <si>
    <t>https://www.google.com/maps/place/The+Red+House,+Church+St,+Purton,+Swindon+SN5+4DT/@51.5867097,-1.8673022,17z/data=!3m1!4b1!4m5!3m4!1s0x4871417e60d6ba9d:0xc7a0bdc8421ad66a!8m2!3d51.5867097!4d-1.8651135</t>
  </si>
  <si>
    <t>https://www.google.com/maps/place/St+Joseph's+College/@51.5648502,-1.7661076,17z/data=!3m1!4b1!4m5!3m4!1s0x487145b5fde2e325:0x9646fd645115ed74!8m2!3d51.5648502!4d-1.7639189</t>
  </si>
  <si>
    <t>https://www.google.com/maps/place/Devizes+Road/@51.5246717,-1.792132,17z/data=!4m17!1m11!4m10!1m4!2m2!1d-1.8481763!2d51.5557035!4e1!1m3!2m2!1d-1.7894283!2d51.5245215!3e0!3m4!1s0x487144ea57f15cf9:0x263aefcbb56fd377!8m2!3d51.5244062!4d-1.7895129</t>
  </si>
  <si>
    <t>14 Briar Fields</t>
  </si>
  <si>
    <t>35 Ruskin Avenue</t>
  </si>
  <si>
    <t>SN2 7NB</t>
  </si>
  <si>
    <t>n\a</t>
  </si>
  <si>
    <t>intel home ground</t>
  </si>
  <si>
    <t>Gerrard Buxton Ground, Bassett</t>
  </si>
  <si>
    <t xml:space="preserve">James Aghabi </t>
  </si>
  <si>
    <t>07740 864109</t>
  </si>
  <si>
    <t>Garbij77@icloud.com</t>
  </si>
  <si>
    <t>07855 055276</t>
  </si>
  <si>
    <t>Andy Deery</t>
  </si>
  <si>
    <t>andy.deery@live.com</t>
  </si>
  <si>
    <t>56 Rabley Wood View</t>
  </si>
  <si>
    <t>SN8 1ER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</si>
</sst>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0" fillId="2" borderId="9" xfId="0" applyFill="1" applyBorder="1"/>
    <xf numFmtId="0" fontId="1" fillId="2" borderId="9" xfId="0" applyFont="1" applyFill="1" applyBorder="1"/>
    <xf numFmtId="0" fontId="5" fillId="0" borderId="9" xfId="0" applyFont="1" applyBorder="1"/>
    <xf numFmtId="16" fontId="5" fillId="0" borderId="9" xfId="0" applyNumberFormat="1" applyFont="1" applyBorder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8" fillId="0" borderId="9" xfId="0" applyFont="1" applyBorder="1" applyAlignment="1">
      <alignment horizontal="center"/>
    </xf>
    <xf numFmtId="16" fontId="0" fillId="0" borderId="9" xfId="0" applyNumberFormat="1" applyBorder="1"/>
    <xf numFmtId="0" fontId="1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0" fillId="0" borderId="0" xfId="0" applyFill="1" applyAlignment="1">
      <alignment horizontal="center"/>
    </xf>
    <xf numFmtId="0" fontId="1" fillId="2" borderId="9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" fontId="0" fillId="0" borderId="0" xfId="0" applyNumberFormat="1"/>
    <xf numFmtId="0" fontId="2" fillId="0" borderId="0" xfId="1"/>
    <xf numFmtId="0" fontId="0" fillId="0" borderId="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ill="1" applyBorder="1"/>
    <xf numFmtId="0" fontId="0" fillId="0" borderId="4" xfId="0" applyFill="1" applyBorder="1"/>
    <xf numFmtId="0" fontId="0" fillId="0" borderId="12" xfId="0" applyBorder="1" applyAlignment="1">
      <alignment horizontal="center"/>
    </xf>
    <xf numFmtId="0" fontId="3" fillId="0" borderId="11" xfId="2" applyFont="1" applyBorder="1" applyAlignment="1" applyProtection="1">
      <alignment horizontal="center"/>
    </xf>
    <xf numFmtId="0" fontId="3" fillId="0" borderId="13" xfId="2" applyFont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3" fillId="0" borderId="10" xfId="2" applyFont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/>
    </xf>
    <xf numFmtId="0" fontId="0" fillId="0" borderId="0" xfId="0" applyFill="1"/>
    <xf numFmtId="0" fontId="2" fillId="0" borderId="1" xfId="1" applyBorder="1" applyAlignment="1">
      <alignment horizontal="center"/>
    </xf>
    <xf numFmtId="0" fontId="0" fillId="0" borderId="10" xfId="0" applyBorder="1"/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Hyperlink" xfId="1" builtinId="8"/>
    <cellStyle name="Hyperlink 2" xfId="2" xr:uid="{D407DB7A-0A9B-4A23-8DEF-3097B0959C1F}"/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key_little@icloud.com" TargetMode="External"/><Relationship Id="rId18" Type="http://schemas.openxmlformats.org/officeDocument/2006/relationships/hyperlink" Target="mailto:chris1_roberts@hotmail.com" TargetMode="External"/><Relationship Id="rId26" Type="http://schemas.openxmlformats.org/officeDocument/2006/relationships/hyperlink" Target="mailto:joshfisher96@hotmail.co.uk" TargetMode="External"/><Relationship Id="rId39" Type="http://schemas.openxmlformats.org/officeDocument/2006/relationships/hyperlink" Target="mailto:Ethandthomas96@gmail.com" TargetMode="External"/><Relationship Id="rId21" Type="http://schemas.openxmlformats.org/officeDocument/2006/relationships/hyperlink" Target="mailto:neiljameslee@icloud.com" TargetMode="External"/><Relationship Id="rId34" Type="http://schemas.openxmlformats.org/officeDocument/2006/relationships/hyperlink" Target="mailto:matt@matthewtyson.co.uk" TargetMode="External"/><Relationship Id="rId42" Type="http://schemas.openxmlformats.org/officeDocument/2006/relationships/hyperlink" Target="mailto:Dayne151@hotmail.co.uk" TargetMode="External"/><Relationship Id="rId7" Type="http://schemas.openxmlformats.org/officeDocument/2006/relationships/hyperlink" Target="mailto:pmilhench@hotmail.co.uk" TargetMode="External"/><Relationship Id="rId2" Type="http://schemas.openxmlformats.org/officeDocument/2006/relationships/hyperlink" Target="mailto:bassettbulldogsfc@hotmail.co.uk" TargetMode="External"/><Relationship Id="rId16" Type="http://schemas.openxmlformats.org/officeDocument/2006/relationships/hyperlink" Target="mailto:phillip.legace@googlemail.com" TargetMode="External"/><Relationship Id="rId29" Type="http://schemas.openxmlformats.org/officeDocument/2006/relationships/hyperlink" Target="mailto:Lukebrennan86@outlook.com" TargetMode="External"/><Relationship Id="rId1" Type="http://schemas.openxmlformats.org/officeDocument/2006/relationships/hyperlink" Target="mailto:bassettbulldogsfc@hotmail.co.uk" TargetMode="External"/><Relationship Id="rId6" Type="http://schemas.openxmlformats.org/officeDocument/2006/relationships/hyperlink" Target="mailto:Chiseldonfc@hotmail.com" TargetMode="External"/><Relationship Id="rId11" Type="http://schemas.openxmlformats.org/officeDocument/2006/relationships/hyperlink" Target="mailto:kbwhite@sky.com" TargetMode="External"/><Relationship Id="rId24" Type="http://schemas.openxmlformats.org/officeDocument/2006/relationships/hyperlink" Target="mailto:david27461@aol.com" TargetMode="External"/><Relationship Id="rId32" Type="http://schemas.openxmlformats.org/officeDocument/2006/relationships/hyperlink" Target="mailto:Scott.canniford@gmail.com" TargetMode="External"/><Relationship Id="rId37" Type="http://schemas.openxmlformats.org/officeDocument/2006/relationships/hyperlink" Target="mailto:daniiella-ox@live.co.uk" TargetMode="External"/><Relationship Id="rId40" Type="http://schemas.openxmlformats.org/officeDocument/2006/relationships/hyperlink" Target="mailto:beggzie@yahoo.co.uk" TargetMode="External"/><Relationship Id="rId45" Type="http://schemas.openxmlformats.org/officeDocument/2006/relationships/hyperlink" Target="mailto:Garbij77@icloud.com" TargetMode="External"/><Relationship Id="rId5" Type="http://schemas.openxmlformats.org/officeDocument/2006/relationships/hyperlink" Target="mailto:terry.parsons3@btinternet.com" TargetMode="External"/><Relationship Id="rId15" Type="http://schemas.openxmlformats.org/officeDocument/2006/relationships/hyperlink" Target="mailto:jake.roffey1995@gmail.com" TargetMode="External"/><Relationship Id="rId23" Type="http://schemas.openxmlformats.org/officeDocument/2006/relationships/hyperlink" Target="mailto:bedwell.adam@googlemail.com" TargetMode="External"/><Relationship Id="rId28" Type="http://schemas.openxmlformats.org/officeDocument/2006/relationships/hyperlink" Target="mailto:fergy.ferguson17@gmail.com" TargetMode="External"/><Relationship Id="rId36" Type="http://schemas.openxmlformats.org/officeDocument/2006/relationships/hyperlink" Target="mailto:secretary@intel-fc.com" TargetMode="External"/><Relationship Id="rId10" Type="http://schemas.openxmlformats.org/officeDocument/2006/relationships/hyperlink" Target="mailto:ian.sore@talktalk.net" TargetMode="External"/><Relationship Id="rId19" Type="http://schemas.openxmlformats.org/officeDocument/2006/relationships/hyperlink" Target="mailto:seanevill1962@gmail.com" TargetMode="External"/><Relationship Id="rId31" Type="http://schemas.openxmlformats.org/officeDocument/2006/relationships/hyperlink" Target="mailto:aaron.b.crdz@gmail.com" TargetMode="External"/><Relationship Id="rId44" Type="http://schemas.openxmlformats.org/officeDocument/2006/relationships/hyperlink" Target="https://www.google.com/maps/place/Devizes+Road/@51.5246717,-1.792132,17z/data=!4m17!1m11!4m10!1m4!2m2!1d-1.8481763!2d51.5557035!4e1!1m3!2m2!1d-1.7894283!2d51.5245215!3e0!3m4!1s0x487144ea57f15cf9:0x263aefcbb56fd377!8m2!3d51.5244062!4d-1.7895129" TargetMode="External"/><Relationship Id="rId4" Type="http://schemas.openxmlformats.org/officeDocument/2006/relationships/hyperlink" Target="mailto:Ian_Rosewell2002@Hotmail.Com" TargetMode="External"/><Relationship Id="rId9" Type="http://schemas.openxmlformats.org/officeDocument/2006/relationships/hyperlink" Target="mailto:simonathome@sky.com" TargetMode="External"/><Relationship Id="rId14" Type="http://schemas.openxmlformats.org/officeDocument/2006/relationships/hyperlink" Target="mailto:jimmy.horwood@gmail.com" TargetMode="External"/><Relationship Id="rId22" Type="http://schemas.openxmlformats.org/officeDocument/2006/relationships/hyperlink" Target="mailto:19alleydrew89@gmail.com" TargetMode="External"/><Relationship Id="rId27" Type="http://schemas.openxmlformats.org/officeDocument/2006/relationships/hyperlink" Target="mailto:benjaminwells8@icloud.com" TargetMode="External"/><Relationship Id="rId30" Type="http://schemas.openxmlformats.org/officeDocument/2006/relationships/hyperlink" Target="mailto:akfc.mens@gmail.com" TargetMode="External"/><Relationship Id="rId35" Type="http://schemas.openxmlformats.org/officeDocument/2006/relationships/hyperlink" Target="mailto:Renelectrical@yahoo.co.uk" TargetMode="External"/><Relationship Id="rId43" Type="http://schemas.openxmlformats.org/officeDocument/2006/relationships/hyperlink" Target="https://www.google.com/maps/place/Southbrook+Playing+Fields/@51.5746871,-1.7874127,17z/data=!3m1!4b1!4m5!3m4!1s0x4871442f5eece81d:0xb3555a7492b3b647!8m2!3d51.5746871!4d-1.785224" TargetMode="External"/><Relationship Id="rId8" Type="http://schemas.openxmlformats.org/officeDocument/2006/relationships/hyperlink" Target="mailto:fraserhaines@btinternet.com" TargetMode="External"/><Relationship Id="rId3" Type="http://schemas.openxmlformats.org/officeDocument/2006/relationships/hyperlink" Target="mailto:Blunsdon.Vice-Chair@Outlook.Com" TargetMode="External"/><Relationship Id="rId12" Type="http://schemas.openxmlformats.org/officeDocument/2006/relationships/hyperlink" Target="mailto:andy.deery@live.com" TargetMode="External"/><Relationship Id="rId17" Type="http://schemas.openxmlformats.org/officeDocument/2006/relationships/hyperlink" Target="mailto:nicksalter13@hotmail.com" TargetMode="External"/><Relationship Id="rId25" Type="http://schemas.openxmlformats.org/officeDocument/2006/relationships/hyperlink" Target="mailto:nljcamden@gmail.com" TargetMode="External"/><Relationship Id="rId33" Type="http://schemas.openxmlformats.org/officeDocument/2006/relationships/hyperlink" Target="mailto:a.prinzi@ntlworld.com" TargetMode="External"/><Relationship Id="rId38" Type="http://schemas.openxmlformats.org/officeDocument/2006/relationships/hyperlink" Target="mailto:cityspud08@yahoo.co.uk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ricko2207@hotmail.co.uk" TargetMode="External"/><Relationship Id="rId41" Type="http://schemas.openxmlformats.org/officeDocument/2006/relationships/hyperlink" Target="mailto:Desmondkeville1988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windondistrictfootballleague.co.uk/club-profile-moredon-fc-learning-lessons/" TargetMode="External"/><Relationship Id="rId13" Type="http://schemas.openxmlformats.org/officeDocument/2006/relationships/hyperlink" Target="http://swindondistrictfootballleague.co.uk/swindon-supermarine-development-profile/" TargetMode="External"/><Relationship Id="rId18" Type="http://schemas.openxmlformats.org/officeDocument/2006/relationships/hyperlink" Target="http://swindondistrictfootballleague.co.uk/bassett-bulldogs-profile/" TargetMode="External"/><Relationship Id="rId3" Type="http://schemas.openxmlformats.org/officeDocument/2006/relationships/hyperlink" Target="http://swindondistrictfootballleague.co.uk/club-profile-chiseldon-fc/" TargetMode="External"/><Relationship Id="rId21" Type="http://schemas.openxmlformats.org/officeDocument/2006/relationships/hyperlink" Target="http://swindondistrictfootballleague.co.uk/club-profile-chiseldon-fc-turning-the-league-upside-down/" TargetMode="External"/><Relationship Id="rId7" Type="http://schemas.openxmlformats.org/officeDocument/2006/relationships/hyperlink" Target="http://swindondistrictfootballleague.co.uk/club-profile-ruby-removals-new-name-new-goals-same-passion/" TargetMode="External"/><Relationship Id="rId12" Type="http://schemas.openxmlformats.org/officeDocument/2006/relationships/hyperlink" Target="http://swindondistrictfootballleague.co.uk/club-profile-ashton-keynes-local-club-with-big-ambitions/" TargetMode="External"/><Relationship Id="rId17" Type="http://schemas.openxmlformats.org/officeDocument/2006/relationships/hyperlink" Target="http://swindondistrictfootballleague.co.uk/blunsdon-profile/" TargetMode="External"/><Relationship Id="rId2" Type="http://schemas.openxmlformats.org/officeDocument/2006/relationships/hyperlink" Target="http://swindondistrictfootballleague.co.uk/club-profile-swindon-afc/" TargetMode="External"/><Relationship Id="rId16" Type="http://schemas.openxmlformats.org/officeDocument/2006/relationships/hyperlink" Target="http://swindondistrictfootballleague.co.uk/ashton-keynes-profile/" TargetMode="External"/><Relationship Id="rId20" Type="http://schemas.openxmlformats.org/officeDocument/2006/relationships/hyperlink" Target="http://swindondistrictfootballleague.co.uk/priory-vale-profile/" TargetMode="External"/><Relationship Id="rId1" Type="http://schemas.openxmlformats.org/officeDocument/2006/relationships/hyperlink" Target="http://swindondistrictfootballleague.co.uk/club-profile-bassett-bulldogs/" TargetMode="External"/><Relationship Id="rId6" Type="http://schemas.openxmlformats.org/officeDocument/2006/relationships/hyperlink" Target="http://swindondistrictfootballleague.co.uk/lower-stratton-fc-club-profile/" TargetMode="External"/><Relationship Id="rId11" Type="http://schemas.openxmlformats.org/officeDocument/2006/relationships/hyperlink" Target="http://swindondistrictfootballleague.co.uk/club-profile-redhouse-fc-going-for-gold/" TargetMode="External"/><Relationship Id="rId5" Type="http://schemas.openxmlformats.org/officeDocument/2006/relationships/hyperlink" Target="http://swindondistrictfootballleague.co.uk/club-profile-blunsdon-fc-updated/" TargetMode="External"/><Relationship Id="rId15" Type="http://schemas.openxmlformats.org/officeDocument/2006/relationships/hyperlink" Target="http://swindondistrictfootballleague.co.uk/redhouse-profile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swindondistrictfootballleague.co.uk/club-profile-north-swindon-fc-bouncing-back/" TargetMode="External"/><Relationship Id="rId19" Type="http://schemas.openxmlformats.org/officeDocument/2006/relationships/hyperlink" Target="http://swindondistrictfootballleague.co.uk/lower-stratton-profile/" TargetMode="External"/><Relationship Id="rId4" Type="http://schemas.openxmlformats.org/officeDocument/2006/relationships/hyperlink" Target="http://swindondistrictfootballleague.co.uk/club-profile-priory-vale/" TargetMode="External"/><Relationship Id="rId9" Type="http://schemas.openxmlformats.org/officeDocument/2006/relationships/hyperlink" Target="http://swindondistrictfootballleague.co.uk/club-profile-fc-dorcan-looking-good-playing-better/" TargetMode="External"/><Relationship Id="rId14" Type="http://schemas.openxmlformats.org/officeDocument/2006/relationships/hyperlink" Target="http://swindondistrictfootballleague.co.uk/sportz-central-profile/" TargetMode="External"/><Relationship Id="rId22" Type="http://schemas.openxmlformats.org/officeDocument/2006/relationships/hyperlink" Target="http://swindondistrictfootballleague.co.uk/swindon-supermarine-development-profi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F89A-9268-4F36-ADB5-8CB67E52DB69}">
  <dimension ref="B2:L56"/>
  <sheetViews>
    <sheetView topLeftCell="A10" zoomScale="80" zoomScaleNormal="80" workbookViewId="0">
      <selection activeCell="G25" sqref="G25"/>
    </sheetView>
  </sheetViews>
  <sheetFormatPr defaultRowHeight="15" x14ac:dyDescent="0.25"/>
  <cols>
    <col min="1" max="1" width="3.28515625" customWidth="1"/>
    <col min="2" max="2" width="34" style="7" bestFit="1" customWidth="1"/>
    <col min="3" max="3" width="9.140625" bestFit="1" customWidth="1"/>
    <col min="4" max="4" width="16.5703125" style="7" bestFit="1" customWidth="1"/>
    <col min="5" max="5" width="12.85546875" style="7" bestFit="1" customWidth="1"/>
    <col min="6" max="6" width="32.7109375" style="7" bestFit="1" customWidth="1"/>
    <col min="7" max="7" width="21.85546875" style="46" customWidth="1"/>
    <col min="8" max="8" width="39.42578125" style="7" bestFit="1" customWidth="1"/>
    <col min="9" max="9" width="5" style="7" customWidth="1"/>
    <col min="10" max="10" width="11.7109375" bestFit="1" customWidth="1"/>
    <col min="12" max="12" width="9.140625" customWidth="1"/>
  </cols>
  <sheetData>
    <row r="2" spans="2:12" x14ac:dyDescent="0.25">
      <c r="B2" s="26" t="s">
        <v>0</v>
      </c>
      <c r="C2" s="17"/>
      <c r="D2" s="26" t="s">
        <v>1</v>
      </c>
      <c r="E2" s="26" t="s">
        <v>3</v>
      </c>
      <c r="F2" s="26" t="s">
        <v>2</v>
      </c>
      <c r="G2" s="42" t="s">
        <v>195</v>
      </c>
      <c r="H2" s="26" t="s">
        <v>196</v>
      </c>
      <c r="I2" s="26" t="s">
        <v>181</v>
      </c>
      <c r="J2" s="26" t="s">
        <v>180</v>
      </c>
    </row>
    <row r="3" spans="2:12" x14ac:dyDescent="0.25">
      <c r="B3" s="6" t="s">
        <v>8</v>
      </c>
      <c r="C3" s="3" t="s">
        <v>5</v>
      </c>
      <c r="D3" s="12" t="s">
        <v>9</v>
      </c>
      <c r="E3" s="6" t="s">
        <v>11</v>
      </c>
      <c r="F3" s="9" t="s">
        <v>10</v>
      </c>
      <c r="G3" s="43" t="s">
        <v>319</v>
      </c>
      <c r="H3" s="36" t="s">
        <v>216</v>
      </c>
      <c r="I3" s="4">
        <f xml:space="preserve"> IFERROR(VLOOKUP(B3,Registrations!$D$3:$F$35,3,FALSE),"")</f>
        <v>15</v>
      </c>
      <c r="J3" s="1" t="str">
        <f xml:space="preserve"> IFERROR(VLOOKUP(B3,Registrations!$D$3:$E$35,2,FALSE),"")</f>
        <v>4275 to 4289</v>
      </c>
      <c r="K3" t="s">
        <v>441</v>
      </c>
      <c r="L3" t="str">
        <f>"&lt;tr&gt;&lt;td&gt;&lt;b&gt;"&amp;B3&amp;"&lt;/b&gt;&lt;/td&gt;&lt;td&gt;"&amp;C3&amp;"&lt;/td&gt;&lt;td&gt;"&amp;D3&amp;"&lt;/td&gt;&lt;td&gt;"&amp;E3&amp;"&lt;/td&gt;&lt;td&gt;&lt;a href=""mailto:"&amp;F3&amp;""" class=""aioseop-link""&gt;"&amp;F3&amp;"&lt;/a&gt;&lt;/td&gt;&lt;/tr&gt;"</f>
        <v>&lt;tr&gt;&lt;td&gt;&lt;b&gt;Ashton Keynes&lt;/b&gt;&lt;/td&gt;&lt;td&gt;secretary&lt;/td&gt;&lt;td&gt;Richard Sutton&lt;/td&gt;&lt;td&gt;07411 966849&lt;/td&gt;&lt;td&gt;&lt;a href="mailto:akfc.mens@gmail.com" class="aioseop-link"&gt;akfc.mens@gmail.com&lt;/a&gt;&lt;/td&gt;&lt;/tr&gt;</v>
      </c>
    </row>
    <row r="4" spans="2:12" x14ac:dyDescent="0.25">
      <c r="B4" s="5"/>
      <c r="C4" s="2" t="s">
        <v>7</v>
      </c>
      <c r="D4" s="10" t="s">
        <v>34</v>
      </c>
      <c r="E4" s="5"/>
      <c r="F4" s="11"/>
      <c r="G4" s="44"/>
      <c r="H4" s="39" t="s">
        <v>237</v>
      </c>
      <c r="I4" s="5" t="str">
        <f xml:space="preserve"> IFERROR(VLOOKUP(B4,Registrations!$D$3:$F$35,3,FALSE),"")</f>
        <v/>
      </c>
      <c r="J4" s="2" t="str">
        <f xml:space="preserve"> IFERROR(VLOOKUP(B4,Registrations!$D$3:$E$35,2,FALSE),"")</f>
        <v/>
      </c>
      <c r="L4" t="str">
        <f>"&lt;tr&gt;&lt;td&gt;&lt;b&gt;"&amp;B4&amp;"&lt;/b&gt;&lt;/td&gt;&lt;td&gt;"&amp;C4&amp;"&lt;/td&gt;&lt;td&gt;"&amp;D4&amp;"&lt;/td&gt;&lt;td&gt;"&amp;E4&amp;"&lt;/td&gt;&lt;td&gt;&lt;a href=""mailto:"&amp;F4&amp;""" class=""aioseop-link""&gt;"&amp;F4&amp;"&lt;/a&gt;&lt;/td&gt;&lt;/tr&gt;"</f>
        <v>&lt;tr&gt;&lt;td&gt;&lt;b&gt;&lt;/b&gt;&lt;/td&gt;&lt;td&gt;manager&lt;/td&gt;&lt;td&gt;as above&lt;/td&gt;&lt;td&gt;&lt;/td&gt;&lt;td&gt;&lt;a href="mailto:" class="aioseop-link"&gt;&lt;/a&gt;&lt;/td&gt;&lt;/tr&gt;</v>
      </c>
    </row>
    <row r="5" spans="2:12" x14ac:dyDescent="0.25">
      <c r="B5" s="6" t="s">
        <v>12</v>
      </c>
      <c r="C5" s="3" t="s">
        <v>5</v>
      </c>
      <c r="D5" s="12" t="s">
        <v>13</v>
      </c>
      <c r="E5" s="6" t="s">
        <v>15</v>
      </c>
      <c r="F5" s="9" t="s">
        <v>14</v>
      </c>
      <c r="G5" s="43" t="s">
        <v>197</v>
      </c>
      <c r="H5" s="36" t="s">
        <v>244</v>
      </c>
      <c r="I5" s="4">
        <f xml:space="preserve"> IFERROR(VLOOKUP(B5,Registrations!$D$3:$F$35,3,FALSE),"")</f>
        <v>15</v>
      </c>
      <c r="J5" s="1" t="str">
        <f xml:space="preserve"> IFERROR(VLOOKUP(B5,Registrations!$D$3:$E$35,2,FALSE),"")</f>
        <v>4135 to 4149</v>
      </c>
      <c r="K5" t="s">
        <v>442</v>
      </c>
      <c r="L5" t="str">
        <f t="shared" ref="L5:L56" si="0">"&lt;tr&gt;&lt;td&gt;&lt;b&gt;"&amp;B5&amp;"&lt;/b&gt;&lt;/td&gt;&lt;td&gt;"&amp;C5&amp;"&lt;/td&gt;&lt;td&gt;"&amp;D5&amp;"&lt;/td&gt;&lt;td&gt;"&amp;E5&amp;"&lt;/td&gt;&lt;td&gt;&lt;a href=""mailto:"&amp;F5&amp;""" class=""aioseop-link""&gt;"&amp;F5&amp;"&lt;/a&gt;&lt;/td&gt;&lt;/tr&gt;"</f>
        <v>&lt;tr&gt;&lt;td&gt;&lt;b&gt;Bassett Bulldogs&lt;/b&gt;&lt;/td&gt;&lt;td&gt;secretary&lt;/td&gt;&lt;td&gt;Phil Harris&lt;/td&gt;&lt;td&gt;07891 952090&lt;/td&gt;&lt;td&gt;&lt;a href="mailto:bassettbulldogsfc@hotmail.co.uk" class="aioseop-link"&gt;bassettbulldogsfc@hotmail.co.uk&lt;/a&gt;&lt;/td&gt;&lt;/tr&gt;</v>
      </c>
    </row>
    <row r="6" spans="2:12" x14ac:dyDescent="0.25">
      <c r="B6" s="5"/>
      <c r="C6" s="2" t="s">
        <v>7</v>
      </c>
      <c r="D6" s="10" t="s">
        <v>16</v>
      </c>
      <c r="E6" s="5" t="s">
        <v>17</v>
      </c>
      <c r="F6" s="11" t="s">
        <v>14</v>
      </c>
      <c r="G6" s="44"/>
      <c r="H6" s="39" t="s">
        <v>246</v>
      </c>
      <c r="I6" s="5" t="str">
        <f xml:space="preserve"> IFERROR(VLOOKUP(B6,Registrations!$D$3:$F$35,3,FALSE),"")</f>
        <v/>
      </c>
      <c r="J6" s="2" t="str">
        <f xml:space="preserve"> IFERROR(VLOOKUP(B6,Registrations!$D$3:$E$35,2,FALSE),"")</f>
        <v/>
      </c>
      <c r="L6" t="str">
        <f t="shared" si="0"/>
        <v>&lt;tr&gt;&lt;td&gt;&lt;b&gt;&lt;/b&gt;&lt;/td&gt;&lt;td&gt;manager&lt;/td&gt;&lt;td&gt;Wayne Matthews&lt;/td&gt;&lt;td&gt;07802 631311&lt;/td&gt;&lt;td&gt;&lt;a href="mailto:bassettbulldogsfc@hotmail.co.uk" class="aioseop-link"&gt;bassettbulldogsfc@hotmail.co.uk&lt;/a&gt;&lt;/td&gt;&lt;/tr&gt;</v>
      </c>
    </row>
    <row r="7" spans="2:12" x14ac:dyDescent="0.25">
      <c r="B7" s="6" t="s">
        <v>18</v>
      </c>
      <c r="C7" s="3" t="s">
        <v>5</v>
      </c>
      <c r="D7" s="12" t="s">
        <v>19</v>
      </c>
      <c r="E7" s="6" t="s">
        <v>20</v>
      </c>
      <c r="F7" s="9" t="s">
        <v>125</v>
      </c>
      <c r="G7" s="43" t="s">
        <v>198</v>
      </c>
      <c r="H7" s="36" t="s">
        <v>217</v>
      </c>
      <c r="I7" s="4">
        <f xml:space="preserve"> IFERROR(VLOOKUP(B7,Registrations!$D$3:$F$35,3,FALSE),"")</f>
        <v>15</v>
      </c>
      <c r="J7" s="1" t="str">
        <f xml:space="preserve"> IFERROR(VLOOKUP(B7,Registrations!$D$3:$E$35,2,FALSE),"")</f>
        <v>4001 to 4015</v>
      </c>
      <c r="L7" t="str">
        <f t="shared" si="0"/>
        <v>&lt;tr&gt;&lt;td&gt;&lt;b&gt;Blunsdon&lt;/b&gt;&lt;/td&gt;&lt;td&gt;secretary&lt;/td&gt;&lt;td&gt;Martyn Rosewell&lt;/td&gt;&lt;td&gt;07891 697137&lt;/td&gt;&lt;td&gt;&lt;a href="mailto:Blunsdon.Vice-Chair@Outlook.Com" class="aioseop-link"&gt;Blunsdon.Vice-Chair@Outlook.Com&lt;/a&gt;&lt;/td&gt;&lt;/tr&gt;</v>
      </c>
    </row>
    <row r="8" spans="2:12" x14ac:dyDescent="0.25">
      <c r="B8" s="5"/>
      <c r="C8" s="2" t="s">
        <v>7</v>
      </c>
      <c r="D8" s="10" t="s">
        <v>21</v>
      </c>
      <c r="E8" s="5" t="s">
        <v>22</v>
      </c>
      <c r="F8" s="62" t="s">
        <v>347</v>
      </c>
      <c r="G8" s="44"/>
      <c r="H8" s="39" t="s">
        <v>236</v>
      </c>
      <c r="I8" s="5" t="str">
        <f xml:space="preserve"> IFERROR(VLOOKUP(B8,Registrations!$D$3:$F$35,3,FALSE),"")</f>
        <v/>
      </c>
      <c r="J8" s="2" t="str">
        <f xml:space="preserve"> IFERROR(VLOOKUP(B8,Registrations!$D$3:$E$35,2,FALSE),"")</f>
        <v/>
      </c>
      <c r="L8" t="str">
        <f t="shared" si="0"/>
        <v>&lt;tr&gt;&lt;td&gt;&lt;b&gt;&lt;/b&gt;&lt;/td&gt;&lt;td&gt;manager&lt;/td&gt;&lt;td&gt;Ian Rosewell&lt;/td&gt;&lt;td&gt;07970 567237&lt;/td&gt;&lt;td&gt;&lt;a href="mailto:Ian_Rosewell2002@Hotmail.Com" class="aioseop-link"&gt;Ian_Rosewell2002@Hotmail.Com&lt;/a&gt;&lt;/td&gt;&lt;/tr&gt;</v>
      </c>
    </row>
    <row r="9" spans="2:12" x14ac:dyDescent="0.25">
      <c r="B9" s="6" t="s">
        <v>23</v>
      </c>
      <c r="C9" s="3" t="s">
        <v>5</v>
      </c>
      <c r="D9" s="12" t="s">
        <v>24</v>
      </c>
      <c r="E9" s="6" t="s">
        <v>26</v>
      </c>
      <c r="F9" s="9" t="s">
        <v>25</v>
      </c>
      <c r="G9" s="43" t="s">
        <v>199</v>
      </c>
      <c r="H9" s="36" t="s">
        <v>305</v>
      </c>
      <c r="I9" s="4">
        <f xml:space="preserve"> IFERROR(VLOOKUP(B9,Registrations!$D$3:$F$35,3,FALSE),"")</f>
        <v>15</v>
      </c>
      <c r="J9" s="1" t="str">
        <f xml:space="preserve"> IFERROR(VLOOKUP(B9,Registrations!$D$3:$E$35,2,FALSE),"")</f>
        <v>4150 to 4164</v>
      </c>
      <c r="K9" t="s">
        <v>443</v>
      </c>
      <c r="L9" t="str">
        <f t="shared" si="0"/>
        <v>&lt;tr&gt;&lt;td&gt;&lt;b&gt;Chiseldon&lt;/b&gt;&lt;/td&gt;&lt;td&gt;secretary&lt;/td&gt;&lt;td&gt;Terry Parsons&lt;/td&gt;&lt;td&gt;07943 186684&lt;/td&gt;&lt;td&gt;&lt;a href="mailto:terry.parsons3@btinternet.com" class="aioseop-link"&gt;terry.parsons3@btinternet.com&lt;/a&gt;&lt;/td&gt;&lt;/tr&gt;</v>
      </c>
    </row>
    <row r="10" spans="2:12" x14ac:dyDescent="0.25">
      <c r="B10" s="6"/>
      <c r="C10" s="3" t="s">
        <v>7</v>
      </c>
      <c r="D10" s="12" t="s">
        <v>27</v>
      </c>
      <c r="E10" s="6" t="s">
        <v>29</v>
      </c>
      <c r="F10" s="33" t="s">
        <v>28</v>
      </c>
      <c r="G10" s="44"/>
      <c r="H10" s="39" t="s">
        <v>230</v>
      </c>
      <c r="I10" s="5" t="str">
        <f xml:space="preserve"> IFERROR(VLOOKUP(B10,Registrations!$D$3:$F$35,3,FALSE),"")</f>
        <v/>
      </c>
      <c r="J10" s="2" t="str">
        <f xml:space="preserve"> IFERROR(VLOOKUP(B10,Registrations!$D$3:$E$35,2,FALSE),"")</f>
        <v/>
      </c>
      <c r="L10" t="str">
        <f t="shared" si="0"/>
        <v>&lt;tr&gt;&lt;td&gt;&lt;b&gt;&lt;/b&gt;&lt;/td&gt;&lt;td&gt;manager&lt;/td&gt;&lt;td&gt;Stewart Parsons&lt;/td&gt;&lt;td&gt;07827 914315&lt;/td&gt;&lt;td&gt;&lt;a href="mailto:Chiseldonfc@hotmail.com" class="aioseop-link"&gt;Chiseldonfc@hotmail.com&lt;/a&gt;&lt;/td&gt;&lt;/tr&gt;</v>
      </c>
    </row>
    <row r="11" spans="2:12" x14ac:dyDescent="0.25">
      <c r="B11" s="34" t="s">
        <v>183</v>
      </c>
      <c r="C11" s="35" t="s">
        <v>5</v>
      </c>
      <c r="D11" s="34" t="s">
        <v>184</v>
      </c>
      <c r="E11" s="35" t="s">
        <v>186</v>
      </c>
      <c r="F11" s="36" t="s">
        <v>185</v>
      </c>
      <c r="G11" s="43" t="s">
        <v>289</v>
      </c>
      <c r="H11" s="36" t="s">
        <v>218</v>
      </c>
      <c r="I11" s="4">
        <f xml:space="preserve"> IFERROR(VLOOKUP(B11,Registrations!$D$3:$F$35,3,FALSE),"")</f>
        <v>15</v>
      </c>
      <c r="J11" s="1" t="str">
        <f xml:space="preserve"> IFERROR(VLOOKUP(B11,Registrations!$D$3:$E$35,2,FALSE),"")</f>
        <v>4435 to 4449</v>
      </c>
      <c r="K11" t="s">
        <v>447</v>
      </c>
      <c r="L11" t="str">
        <f t="shared" si="0"/>
        <v>&lt;tr&gt;&lt;td&gt;&lt;b&gt;Cricklade Reserves&lt;/b&gt;&lt;/td&gt;&lt;td&gt;secretary&lt;/td&gt;&lt;td&gt;Richard Austen&lt;/td&gt;&lt;td&gt;07955 280220&lt;/td&gt;&lt;td&gt;&lt;a href="mailto:Richard.Austen@Workmanfm.co.uk" class="aioseop-link"&gt;Richard.Austen@Workmanfm.co.uk&lt;/a&gt;&lt;/td&gt;&lt;/tr&gt;</v>
      </c>
    </row>
    <row r="12" spans="2:12" x14ac:dyDescent="0.25">
      <c r="B12" s="37"/>
      <c r="C12" s="37" t="s">
        <v>7</v>
      </c>
      <c r="D12" s="38" t="s">
        <v>187</v>
      </c>
      <c r="E12" s="37" t="s">
        <v>189</v>
      </c>
      <c r="F12" s="39" t="s">
        <v>188</v>
      </c>
      <c r="G12" s="44"/>
      <c r="H12" s="39" t="s">
        <v>231</v>
      </c>
      <c r="I12" s="5"/>
      <c r="J12" s="40"/>
      <c r="L12" t="str">
        <f t="shared" si="0"/>
        <v>&lt;tr&gt;&lt;td&gt;&lt;b&gt;&lt;/b&gt;&lt;/td&gt;&lt;td&gt;manager&lt;/td&gt;&lt;td&gt;Chris Wood&lt;/td&gt;&lt;td&gt;07398 072044&lt;/td&gt;&lt;td&gt;&lt;a href="mailto:Chris19801231@live.co.uk" class="aioseop-link"&gt;Chris19801231@live.co.uk&lt;/a&gt;&lt;/td&gt;&lt;/tr&gt;</v>
      </c>
    </row>
    <row r="13" spans="2:12" x14ac:dyDescent="0.25">
      <c r="B13" s="6" t="s">
        <v>126</v>
      </c>
      <c r="C13" s="3" t="s">
        <v>5</v>
      </c>
      <c r="D13" s="12" t="s">
        <v>127</v>
      </c>
      <c r="E13" s="6" t="s">
        <v>129</v>
      </c>
      <c r="F13" s="9" t="s">
        <v>128</v>
      </c>
      <c r="G13" s="43" t="s">
        <v>200</v>
      </c>
      <c r="H13" s="36" t="s">
        <v>219</v>
      </c>
      <c r="I13" s="4">
        <f xml:space="preserve"> IFERROR(VLOOKUP(B13,Registrations!$D$3:$F$35,3,FALSE),"")</f>
        <v>15</v>
      </c>
      <c r="J13" s="1" t="str">
        <f xml:space="preserve"> IFERROR(VLOOKUP(B13,Registrations!$D$3:$E$35,2,FALSE),"")</f>
        <v>4400 to 4414</v>
      </c>
      <c r="L13" t="str">
        <f t="shared" si="0"/>
        <v>&lt;tr&gt;&lt;td&gt;&lt;b&gt;Down Ampney&lt;/b&gt;&lt;/td&gt;&lt;td&gt;secretary&lt;/td&gt;&lt;td&gt;Matt Tyson&lt;/td&gt;&lt;td&gt;07835 742178&lt;/td&gt;&lt;td&gt;&lt;a href="mailto:matt@matthewtyson.co.uk" class="aioseop-link"&gt;matt@matthewtyson.co.uk&lt;/a&gt;&lt;/td&gt;&lt;/tr&gt;</v>
      </c>
    </row>
    <row r="14" spans="2:12" x14ac:dyDescent="0.25">
      <c r="B14" s="5"/>
      <c r="C14" s="2" t="s">
        <v>7</v>
      </c>
      <c r="D14" s="10" t="s">
        <v>303</v>
      </c>
      <c r="E14" s="5" t="s">
        <v>461</v>
      </c>
      <c r="F14" s="11" t="s">
        <v>130</v>
      </c>
      <c r="G14" s="44"/>
      <c r="H14" s="39" t="s">
        <v>230</v>
      </c>
      <c r="I14" s="5" t="str">
        <f xml:space="preserve"> IFERROR(VLOOKUP(B14,Registrations!$D$3:$F$35,3,FALSE),"")</f>
        <v/>
      </c>
      <c r="J14" s="2" t="str">
        <f xml:space="preserve"> IFERROR(VLOOKUP(B14,Registrations!$D$3:$E$35,2,FALSE),"")</f>
        <v/>
      </c>
      <c r="L14" t="str">
        <f t="shared" si="0"/>
        <v>&lt;tr&gt;&lt;td&gt;&lt;b&gt;&lt;/b&gt;&lt;/td&gt;&lt;td&gt;manager&lt;/td&gt;&lt;td&gt;Craig Rennie&lt;/td&gt;&lt;td&gt;07855 055276&lt;/td&gt;&lt;td&gt;&lt;a href="mailto:Renelectrical@yahoo.co.uk" class="aioseop-link"&gt;Renelectrical@yahoo.co.uk&lt;/a&gt;&lt;/td&gt;&lt;/tr&gt;</v>
      </c>
    </row>
    <row r="15" spans="2:12" x14ac:dyDescent="0.25">
      <c r="B15" s="6" t="s">
        <v>30</v>
      </c>
      <c r="C15" s="3" t="s">
        <v>5</v>
      </c>
      <c r="D15" s="12" t="s">
        <v>31</v>
      </c>
      <c r="E15" s="6" t="s">
        <v>33</v>
      </c>
      <c r="F15" s="9" t="s">
        <v>32</v>
      </c>
      <c r="G15" s="43" t="s">
        <v>213</v>
      </c>
      <c r="H15" s="36" t="s">
        <v>245</v>
      </c>
      <c r="I15" s="4">
        <f xml:space="preserve"> IFERROR(VLOOKUP(B15,Registrations!$D$3:$F$35,3,FALSE),"")</f>
        <v>15</v>
      </c>
      <c r="J15" s="1" t="str">
        <f xml:space="preserve"> IFERROR(VLOOKUP(B15,Registrations!$D$3:$E$35,2,FALSE),"")</f>
        <v>4180 to 4194</v>
      </c>
      <c r="K15" s="50" t="s">
        <v>445</v>
      </c>
      <c r="L15" t="str">
        <f t="shared" si="0"/>
        <v>&lt;tr&gt;&lt;td&gt;&lt;b&gt;Globe&lt;/b&gt;&lt;/td&gt;&lt;td&gt;secretary&lt;/td&gt;&lt;td&gt;Peter Milhench&lt;/td&gt;&lt;td&gt;07535 971943&lt;/td&gt;&lt;td&gt;&lt;a href="mailto:pmilhench@hotmail.co.uk" class="aioseop-link"&gt;pmilhench@hotmail.co.uk&lt;/a&gt;&lt;/td&gt;&lt;/tr&gt;</v>
      </c>
    </row>
    <row r="16" spans="2:12" x14ac:dyDescent="0.25">
      <c r="B16" s="5"/>
      <c r="C16" s="2" t="s">
        <v>7</v>
      </c>
      <c r="D16" s="10" t="s">
        <v>34</v>
      </c>
      <c r="E16" s="5"/>
      <c r="F16" s="13"/>
      <c r="G16" s="44"/>
      <c r="H16" s="5"/>
      <c r="I16" s="5" t="str">
        <f xml:space="preserve"> IFERROR(VLOOKUP(B16,Registrations!$D$3:$F$35,3,FALSE),"")</f>
        <v/>
      </c>
      <c r="J16" s="2" t="str">
        <f xml:space="preserve"> IFERROR(VLOOKUP(B16,Registrations!$D$3:$E$35,2,FALSE),"")</f>
        <v/>
      </c>
      <c r="L16" t="str">
        <f t="shared" si="0"/>
        <v>&lt;tr&gt;&lt;td&gt;&lt;b&gt;&lt;/b&gt;&lt;/td&gt;&lt;td&gt;manager&lt;/td&gt;&lt;td&gt;as above&lt;/td&gt;&lt;td&gt;&lt;/td&gt;&lt;td&gt;&lt;a href="mailto:" class="aioseop-link"&gt;&lt;/a&gt;&lt;/td&gt;&lt;/tr&gt;</v>
      </c>
    </row>
    <row r="17" spans="2:12" x14ac:dyDescent="0.25">
      <c r="B17" s="6" t="s">
        <v>131</v>
      </c>
      <c r="C17" s="3" t="s">
        <v>5</v>
      </c>
      <c r="D17" s="12" t="s">
        <v>132</v>
      </c>
      <c r="E17" s="6" t="s">
        <v>134</v>
      </c>
      <c r="F17" s="14" t="s">
        <v>133</v>
      </c>
      <c r="G17" s="43" t="s">
        <v>201</v>
      </c>
      <c r="H17" s="36" t="s">
        <v>238</v>
      </c>
      <c r="I17" s="4">
        <f xml:space="preserve"> IFERROR(VLOOKUP(B17,Registrations!$D$3:$F$35,3,FALSE),"")</f>
        <v>20</v>
      </c>
      <c r="J17" s="1" t="str">
        <f xml:space="preserve"> IFERROR(VLOOKUP(B17,Registrations!$D$3:$E$35,2,FALSE),"")</f>
        <v>4415 to 4434</v>
      </c>
      <c r="L17" t="str">
        <f t="shared" si="0"/>
        <v>&lt;tr&gt;&lt;td&gt;&lt;b&gt;Hatherop&lt;/b&gt;&lt;/td&gt;&lt;td&gt;secretary&lt;/td&gt;&lt;td&gt;Daniiella Malcolm-Stewart&lt;/td&gt;&lt;td&gt;07521 720302&lt;/td&gt;&lt;td&gt;&lt;a href="mailto:daniiella-ox@live.co.uk" class="aioseop-link"&gt;daniiella-ox@live.co.uk&lt;/a&gt;&lt;/td&gt;&lt;/tr&gt;</v>
      </c>
    </row>
    <row r="18" spans="2:12" x14ac:dyDescent="0.25">
      <c r="B18" s="5"/>
      <c r="C18" s="2" t="s">
        <v>7</v>
      </c>
      <c r="D18" s="10" t="s">
        <v>135</v>
      </c>
      <c r="E18" s="5" t="s">
        <v>137</v>
      </c>
      <c r="F18" s="11" t="s">
        <v>136</v>
      </c>
      <c r="G18" s="44"/>
      <c r="H18" s="5"/>
      <c r="I18" s="5" t="str">
        <f xml:space="preserve"> IFERROR(VLOOKUP(B18,Registrations!$D$3:$F$35,3,FALSE),"")</f>
        <v/>
      </c>
      <c r="J18" s="2" t="str">
        <f xml:space="preserve"> IFERROR(VLOOKUP(B18,Registrations!$D$3:$E$35,2,FALSE),"")</f>
        <v/>
      </c>
      <c r="L18" t="str">
        <f t="shared" si="0"/>
        <v>&lt;tr&gt;&lt;td&gt;&lt;b&gt;&lt;/b&gt;&lt;/td&gt;&lt;td&gt;manager&lt;/td&gt;&lt;td&gt;Adam Townsend&lt;/td&gt;&lt;td&gt;07787 502763&lt;/td&gt;&lt;td&gt;&lt;a href="mailto:cityspud08@yahoo.co.uk" class="aioseop-link"&gt;cityspud08@yahoo.co.uk&lt;/a&gt;&lt;/td&gt;&lt;/tr&gt;</v>
      </c>
    </row>
    <row r="19" spans="2:12" x14ac:dyDescent="0.25">
      <c r="B19" s="6" t="s">
        <v>35</v>
      </c>
      <c r="C19" s="3" t="s">
        <v>5</v>
      </c>
      <c r="D19" s="12" t="s">
        <v>36</v>
      </c>
      <c r="E19" s="6" t="s">
        <v>38</v>
      </c>
      <c r="F19" s="9" t="s">
        <v>37</v>
      </c>
      <c r="G19" s="43" t="s">
        <v>290</v>
      </c>
      <c r="H19" s="36" t="s">
        <v>220</v>
      </c>
      <c r="I19" s="4">
        <f xml:space="preserve"> IFERROR(VLOOKUP(B19,Registrations!$D$3:$F$35,3,FALSE),"")</f>
        <v>15</v>
      </c>
      <c r="J19" s="1" t="str">
        <f xml:space="preserve"> IFERROR(VLOOKUP(B19,Registrations!$D$3:$E$35,2,FALSE),"")</f>
        <v>4195 to 4209</v>
      </c>
      <c r="L19" t="str">
        <f t="shared" si="0"/>
        <v>&lt;tr&gt;&lt;td&gt;&lt;b&gt;Highworth Town Development&lt;/b&gt;&lt;/td&gt;&lt;td&gt;secretary&lt;/td&gt;&lt;td&gt;Fraser Haines&lt;/td&gt;&lt;td&gt;07939 032451&lt;/td&gt;&lt;td&gt;&lt;a href="mailto:fraserhaines@btinternet.com" class="aioseop-link"&gt;fraserhaines@btinternet.com&lt;/a&gt;&lt;/td&gt;&lt;/tr&gt;</v>
      </c>
    </row>
    <row r="20" spans="2:12" x14ac:dyDescent="0.25">
      <c r="B20" s="5"/>
      <c r="C20" s="2" t="s">
        <v>7</v>
      </c>
      <c r="D20" s="10" t="s">
        <v>39</v>
      </c>
      <c r="E20" s="5" t="s">
        <v>41</v>
      </c>
      <c r="F20" s="11" t="s">
        <v>40</v>
      </c>
      <c r="G20" s="44"/>
      <c r="H20" s="39" t="s">
        <v>234</v>
      </c>
      <c r="I20" s="5" t="str">
        <f xml:space="preserve"> IFERROR(VLOOKUP(B20,Registrations!$D$3:$F$35,3,FALSE),"")</f>
        <v/>
      </c>
      <c r="J20" s="2" t="str">
        <f xml:space="preserve"> IFERROR(VLOOKUP(B20,Registrations!$D$3:$E$35,2,FALSE),"")</f>
        <v/>
      </c>
      <c r="L20" t="str">
        <f t="shared" si="0"/>
        <v>&lt;tr&gt;&lt;td&gt;&lt;b&gt;&lt;/b&gt;&lt;/td&gt;&lt;td&gt;manager&lt;/td&gt;&lt;td&gt;Simon Pearson&lt;/td&gt;&lt;td&gt;07734 386250&lt;/td&gt;&lt;td&gt;&lt;a href="mailto:simonathome@sky.com" class="aioseop-link"&gt;simonathome@sky.com&lt;/a&gt;&lt;/td&gt;&lt;/tr&gt;</v>
      </c>
    </row>
    <row r="21" spans="2:12" x14ac:dyDescent="0.25">
      <c r="B21" s="6" t="s">
        <v>138</v>
      </c>
      <c r="C21" s="3" t="s">
        <v>5</v>
      </c>
      <c r="D21" s="12" t="s">
        <v>139</v>
      </c>
      <c r="E21" s="6" t="s">
        <v>141</v>
      </c>
      <c r="F21" s="9" t="s">
        <v>140</v>
      </c>
      <c r="G21" s="43" t="s">
        <v>457</v>
      </c>
      <c r="H21" s="36" t="s">
        <v>221</v>
      </c>
      <c r="I21" s="4">
        <f xml:space="preserve"> IFERROR(VLOOKUP(B21,Registrations!$D$3:$F$35,3,FALSE),"")</f>
        <v>20</v>
      </c>
      <c r="J21" s="1" t="str">
        <f xml:space="preserve"> IFERROR(VLOOKUP(B21,Registrations!$D$3:$E$35,2,FALSE),"")</f>
        <v>4380 to 4399</v>
      </c>
      <c r="K21" t="s">
        <v>446</v>
      </c>
      <c r="L21" t="str">
        <f t="shared" si="0"/>
        <v>&lt;tr&gt;&lt;td&gt;&lt;b&gt;Intel&lt;/b&gt;&lt;/td&gt;&lt;td&gt;secretary&lt;/td&gt;&lt;td&gt;Mark Shute&lt;/td&gt;&lt;td&gt;07866 936285&lt;/td&gt;&lt;td&gt;&lt;a href="mailto:secretary@intel-fc.com" class="aioseop-link"&gt;secretary@intel-fc.com&lt;/a&gt;&lt;/td&gt;&lt;/tr&gt;</v>
      </c>
    </row>
    <row r="22" spans="2:12" x14ac:dyDescent="0.25">
      <c r="B22" s="5"/>
      <c r="C22" s="2" t="s">
        <v>7</v>
      </c>
      <c r="D22" s="10" t="s">
        <v>142</v>
      </c>
      <c r="E22" s="5" t="s">
        <v>143</v>
      </c>
      <c r="F22" s="41" t="s">
        <v>192</v>
      </c>
      <c r="G22" s="44"/>
      <c r="H22" s="39" t="s">
        <v>235</v>
      </c>
      <c r="I22" s="5" t="str">
        <f xml:space="preserve"> IFERROR(VLOOKUP(B22,Registrations!$D$3:$F$35,3,FALSE),"")</f>
        <v/>
      </c>
      <c r="J22" s="2" t="str">
        <f xml:space="preserve"> IFERROR(VLOOKUP(B22,Registrations!$D$3:$E$35,2,FALSE),"")</f>
        <v/>
      </c>
      <c r="L22" t="str">
        <f t="shared" si="0"/>
        <v>&lt;tr&gt;&lt;td&gt;&lt;b&gt;&lt;/b&gt;&lt;/td&gt;&lt;td&gt;manager&lt;/td&gt;&lt;td&gt;Mark Allen&lt;/td&gt;&lt;td&gt;07799 622846&lt;/td&gt;&lt;td&gt;&lt;a href="mailto:manager@intel-fc.com" class="aioseop-link"&gt;manager@intel-fc.com&lt;/a&gt;&lt;/td&gt;&lt;/tr&gt;</v>
      </c>
    </row>
    <row r="23" spans="2:12" x14ac:dyDescent="0.25">
      <c r="B23" s="6" t="s">
        <v>42</v>
      </c>
      <c r="C23" s="3" t="s">
        <v>5</v>
      </c>
      <c r="D23" s="12" t="s">
        <v>43</v>
      </c>
      <c r="E23" s="6" t="s">
        <v>45</v>
      </c>
      <c r="F23" s="9" t="s">
        <v>44</v>
      </c>
      <c r="G23" s="43" t="s">
        <v>214</v>
      </c>
      <c r="H23" s="36" t="s">
        <v>202</v>
      </c>
      <c r="I23" s="4">
        <f xml:space="preserve"> IFERROR(VLOOKUP(B23,Registrations!$D$3:$F$35,3,FALSE),"")</f>
        <v>15</v>
      </c>
      <c r="J23" s="1" t="str">
        <f xml:space="preserve"> IFERROR(VLOOKUP(B23,Registrations!$D$3:$E$35,2,FALSE),"")</f>
        <v>4105 to 4119</v>
      </c>
      <c r="L23" t="str">
        <f t="shared" si="0"/>
        <v>&lt;tr&gt;&lt;td&gt;&lt;b&gt;Lower Stratton&lt;/b&gt;&lt;/td&gt;&lt;td&gt;secretary&lt;/td&gt;&lt;td&gt;Ian Sore&lt;/td&gt;&lt;td&gt;07464 343980&lt;/td&gt;&lt;td&gt;&lt;a href="mailto:ian.sore@talktalk.net" class="aioseop-link"&gt;ian.sore@talktalk.net&lt;/a&gt;&lt;/td&gt;&lt;/tr&gt;</v>
      </c>
    </row>
    <row r="24" spans="2:12" x14ac:dyDescent="0.25">
      <c r="B24" s="5"/>
      <c r="C24" s="2" t="s">
        <v>7</v>
      </c>
      <c r="D24" s="10" t="s">
        <v>46</v>
      </c>
      <c r="E24" s="5" t="s">
        <v>47</v>
      </c>
      <c r="F24" s="41" t="s">
        <v>247</v>
      </c>
      <c r="G24" s="44"/>
      <c r="H24" s="5"/>
      <c r="I24" s="5" t="str">
        <f xml:space="preserve"> IFERROR(VLOOKUP(B24,Registrations!$D$3:$F$35,3,FALSE),"")</f>
        <v/>
      </c>
      <c r="J24" s="2" t="str">
        <f xml:space="preserve"> IFERROR(VLOOKUP(B24,Registrations!$D$3:$E$35,2,FALSE),"")</f>
        <v/>
      </c>
      <c r="L24" t="str">
        <f t="shared" si="0"/>
        <v>&lt;tr&gt;&lt;td&gt;&lt;b&gt;&lt;/b&gt;&lt;/td&gt;&lt;td&gt;manager&lt;/td&gt;&lt;td&gt;Alan Spring&lt;/td&gt;&lt;td&gt;07867 506318&lt;/td&gt;&lt;td&gt;&lt;a href="mailto:zebakspring@gmail.com" class="aioseop-link"&gt;zebakspring@gmail.com&lt;/a&gt;&lt;/td&gt;&lt;/tr&gt;</v>
      </c>
    </row>
    <row r="25" spans="2:12" x14ac:dyDescent="0.25">
      <c r="B25" s="6" t="s">
        <v>48</v>
      </c>
      <c r="C25" s="3" t="s">
        <v>5</v>
      </c>
      <c r="D25" s="12" t="s">
        <v>462</v>
      </c>
      <c r="E25" s="4"/>
      <c r="F25" s="68" t="s">
        <v>463</v>
      </c>
      <c r="G25" s="45" t="s">
        <v>203</v>
      </c>
      <c r="H25" s="47" t="s">
        <v>204</v>
      </c>
      <c r="I25" s="4">
        <f xml:space="preserve"> IFERROR(VLOOKUP(B25,Registrations!$D$3:$F$35,3,FALSE),"")</f>
        <v>15</v>
      </c>
      <c r="J25" s="1" t="str">
        <f xml:space="preserve"> IFERROR(VLOOKUP(B25,Registrations!$D$3:$E$35,2,FALSE),"")</f>
        <v>4320 to 4334</v>
      </c>
      <c r="L25" t="str">
        <f t="shared" si="0"/>
        <v>&lt;tr&gt;&lt;td&gt;&lt;b&gt;Marlborough Town Reserves&lt;/b&gt;&lt;/td&gt;&lt;td&gt;secretary&lt;/td&gt;&lt;td&gt;Andy Deery&lt;/td&gt;&lt;td&gt;&lt;/td&gt;&lt;td&gt;&lt;a href="mailto:andy.deery@live.com" class="aioseop-link"&gt;andy.deery@live.com&lt;/a&gt;&lt;/td&gt;&lt;/tr&gt;</v>
      </c>
    </row>
    <row r="26" spans="2:12" x14ac:dyDescent="0.25">
      <c r="B26" s="5"/>
      <c r="C26" s="2" t="s">
        <v>7</v>
      </c>
      <c r="D26" s="10" t="s">
        <v>50</v>
      </c>
      <c r="E26" s="48" t="s">
        <v>193</v>
      </c>
      <c r="F26" s="11" t="s">
        <v>51</v>
      </c>
      <c r="G26" s="44"/>
      <c r="H26" s="5"/>
      <c r="I26" s="5" t="str">
        <f xml:space="preserve"> IFERROR(VLOOKUP(B26,Registrations!$D$3:$F$35,3,FALSE),"")</f>
        <v/>
      </c>
      <c r="J26" s="2" t="str">
        <f xml:space="preserve"> IFERROR(VLOOKUP(B26,Registrations!$D$3:$E$35,2,FALSE),"")</f>
        <v/>
      </c>
      <c r="L26" t="str">
        <f t="shared" si="0"/>
        <v>&lt;tr&gt;&lt;td&gt;&lt;b&gt;&lt;/b&gt;&lt;/td&gt;&lt;td&gt;manager&lt;/td&gt;&lt;td&gt;Luke Little&lt;/td&gt;&lt;td&gt;07512 916376&lt;/td&gt;&lt;td&gt;&lt;a href="mailto:lukey_little@icloud.com" class="aioseop-link"&gt;lukey_little@icloud.com&lt;/a&gt;&lt;/td&gt;&lt;/tr&gt;</v>
      </c>
    </row>
    <row r="27" spans="2:12" x14ac:dyDescent="0.25">
      <c r="B27" s="6" t="s">
        <v>52</v>
      </c>
      <c r="C27" s="3" t="s">
        <v>5</v>
      </c>
      <c r="D27" s="12" t="s">
        <v>53</v>
      </c>
      <c r="E27" s="6" t="s">
        <v>55</v>
      </c>
      <c r="F27" s="9" t="s">
        <v>54</v>
      </c>
      <c r="G27" s="43" t="s">
        <v>52</v>
      </c>
      <c r="H27" s="36" t="s">
        <v>222</v>
      </c>
      <c r="I27" s="4">
        <f xml:space="preserve"> IFERROR(VLOOKUP(B27,Registrations!$D$3:$F$35,3,FALSE),"")</f>
        <v>15</v>
      </c>
      <c r="J27" s="1" t="str">
        <f xml:space="preserve"> IFERROR(VLOOKUP(B27,Registrations!$D$3:$E$35,2,FALSE),"")</f>
        <v>4120 to 4134</v>
      </c>
      <c r="L27" t="str">
        <f t="shared" si="0"/>
        <v>&lt;tr&gt;&lt;td&gt;&lt;b&gt;Moredon&lt;/b&gt;&lt;/td&gt;&lt;td&gt;secretary&lt;/td&gt;&lt;td&gt;Keith White&lt;/td&gt;&lt;td&gt;07564 660818&lt;/td&gt;&lt;td&gt;&lt;a href="mailto:kbwhite@sky.com" class="aioseop-link"&gt;kbwhite@sky.com&lt;/a&gt;&lt;/td&gt;&lt;/tr&gt;</v>
      </c>
    </row>
    <row r="28" spans="2:12" x14ac:dyDescent="0.25">
      <c r="B28" s="5"/>
      <c r="C28" s="2" t="s">
        <v>7</v>
      </c>
      <c r="D28" s="10" t="s">
        <v>34</v>
      </c>
      <c r="E28" s="5"/>
      <c r="F28" s="13"/>
      <c r="G28" s="44"/>
      <c r="H28" s="39" t="s">
        <v>233</v>
      </c>
      <c r="I28" s="5" t="str">
        <f xml:space="preserve"> IFERROR(VLOOKUP(B28,Registrations!$D$3:$F$35,3,FALSE),"")</f>
        <v/>
      </c>
      <c r="J28" s="2" t="str">
        <f xml:space="preserve"> IFERROR(VLOOKUP(B28,Registrations!$D$3:$E$35,2,FALSE),"")</f>
        <v/>
      </c>
      <c r="L28" t="str">
        <f t="shared" si="0"/>
        <v>&lt;tr&gt;&lt;td&gt;&lt;b&gt;&lt;/b&gt;&lt;/td&gt;&lt;td&gt;manager&lt;/td&gt;&lt;td&gt;as above&lt;/td&gt;&lt;td&gt;&lt;/td&gt;&lt;td&gt;&lt;a href="mailto:" class="aioseop-link"&gt;&lt;/a&gt;&lt;/td&gt;&lt;/tr&gt;</v>
      </c>
    </row>
    <row r="29" spans="2:12" x14ac:dyDescent="0.25">
      <c r="B29" s="6" t="s">
        <v>56</v>
      </c>
      <c r="C29" s="3" t="s">
        <v>5</v>
      </c>
      <c r="D29" s="12" t="s">
        <v>57</v>
      </c>
      <c r="E29" s="6" t="s">
        <v>59</v>
      </c>
      <c r="F29" s="9" t="s">
        <v>58</v>
      </c>
      <c r="G29" s="43" t="s">
        <v>205</v>
      </c>
      <c r="H29" s="36" t="s">
        <v>223</v>
      </c>
      <c r="I29" s="4">
        <f xml:space="preserve"> IFERROR(VLOOKUP(B29,Registrations!$D$3:$F$35,3,FALSE),"")</f>
        <v>29</v>
      </c>
      <c r="J29" s="1" t="str">
        <f xml:space="preserve"> IFERROR(VLOOKUP(B29,Registrations!$D$3:$E$35,2,FALSE),"")</f>
        <v>4046 to 4074</v>
      </c>
      <c r="L29" t="str">
        <f t="shared" si="0"/>
        <v>&lt;tr&gt;&lt;td&gt;&lt;b&gt;Nalgo&lt;/b&gt;&lt;/td&gt;&lt;td&gt;secretary&lt;/td&gt;&lt;td&gt;Jimmy Horwood&lt;/td&gt;&lt;td&gt;07584 049104&lt;/td&gt;&lt;td&gt;&lt;a href="mailto:jimmy.horwood@gmail.com" class="aioseop-link"&gt;jimmy.horwood@gmail.com&lt;/a&gt;&lt;/td&gt;&lt;/tr&gt;</v>
      </c>
    </row>
    <row r="30" spans="2:12" x14ac:dyDescent="0.25">
      <c r="B30" s="5"/>
      <c r="C30" s="2" t="s">
        <v>7</v>
      </c>
      <c r="D30" s="10" t="s">
        <v>34</v>
      </c>
      <c r="E30" s="5"/>
      <c r="F30" s="13"/>
      <c r="G30" s="44"/>
      <c r="H30" s="39" t="s">
        <v>232</v>
      </c>
      <c r="I30" s="5" t="str">
        <f xml:space="preserve"> IFERROR(VLOOKUP(B30,Registrations!$D$3:$F$35,3,FALSE),"")</f>
        <v/>
      </c>
      <c r="J30" s="2" t="str">
        <f xml:space="preserve"> IFERROR(VLOOKUP(B30,Registrations!$D$3:$E$35,2,FALSE),"")</f>
        <v/>
      </c>
      <c r="L30" t="str">
        <f t="shared" si="0"/>
        <v>&lt;tr&gt;&lt;td&gt;&lt;b&gt;&lt;/b&gt;&lt;/td&gt;&lt;td&gt;manager&lt;/td&gt;&lt;td&gt;as above&lt;/td&gt;&lt;td&gt;&lt;/td&gt;&lt;td&gt;&lt;a href="mailto:" class="aioseop-link"&gt;&lt;/a&gt;&lt;/td&gt;&lt;/tr&gt;</v>
      </c>
    </row>
    <row r="31" spans="2:12" x14ac:dyDescent="0.25">
      <c r="B31" s="6" t="s">
        <v>60</v>
      </c>
      <c r="C31" s="3" t="s">
        <v>5</v>
      </c>
      <c r="D31" s="12" t="s">
        <v>61</v>
      </c>
      <c r="E31" s="6" t="s">
        <v>63</v>
      </c>
      <c r="F31" s="14" t="s">
        <v>62</v>
      </c>
      <c r="G31" s="43" t="s">
        <v>206</v>
      </c>
      <c r="H31" s="36" t="s">
        <v>320</v>
      </c>
      <c r="I31" s="4">
        <f xml:space="preserve"> IFERROR(VLOOKUP(B31,Registrations!$D$3:$F$35,3,FALSE),"")</f>
        <v>15</v>
      </c>
      <c r="J31" s="1" t="str">
        <f xml:space="preserve"> IFERROR(VLOOKUP(B31,Registrations!$D$3:$E$35,2,FALSE),"")</f>
        <v>4365 to 4379</v>
      </c>
      <c r="L31" t="str">
        <f t="shared" si="0"/>
        <v>&lt;tr&gt;&lt;td&gt;&lt;b&gt;North Swindon&lt;/b&gt;&lt;/td&gt;&lt;td&gt;secretary&lt;/td&gt;&lt;td&gt;Dan Ferguson&lt;/td&gt;&lt;td&gt;07742 457547&lt;/td&gt;&lt;td&gt;&lt;a href="mailto:fergy.ferguson17@gmail.com" class="aioseop-link"&gt;fergy.ferguson17@gmail.com&lt;/a&gt;&lt;/td&gt;&lt;/tr&gt;</v>
      </c>
    </row>
    <row r="32" spans="2:12" x14ac:dyDescent="0.25">
      <c r="B32" s="6"/>
      <c r="C32" s="2" t="s">
        <v>7</v>
      </c>
      <c r="D32" s="12" t="s">
        <v>64</v>
      </c>
      <c r="E32" s="6" t="s">
        <v>66</v>
      </c>
      <c r="F32" s="9" t="s">
        <v>65</v>
      </c>
      <c r="G32" s="44"/>
      <c r="H32" s="5"/>
      <c r="I32" s="5" t="str">
        <f xml:space="preserve"> IFERROR(VLOOKUP(B32,Registrations!$D$3:$F$35,3,FALSE),"")</f>
        <v/>
      </c>
      <c r="J32" s="2" t="str">
        <f xml:space="preserve"> IFERROR(VLOOKUP(B32,Registrations!$D$3:$E$35,2,FALSE),"")</f>
        <v/>
      </c>
      <c r="L32" t="str">
        <f t="shared" si="0"/>
        <v>&lt;tr&gt;&lt;td&gt;&lt;b&gt;&lt;/b&gt;&lt;/td&gt;&lt;td&gt;manager&lt;/td&gt;&lt;td&gt;Luke Brennan&lt;/td&gt;&lt;td&gt;07935 957735 &lt;/td&gt;&lt;td&gt;&lt;a href="mailto:Lukebrennan86@outlook.com" class="aioseop-link"&gt;Lukebrennan86@outlook.com&lt;/a&gt;&lt;/td&gt;&lt;/tr&gt;</v>
      </c>
    </row>
    <row r="33" spans="2:12" x14ac:dyDescent="0.25">
      <c r="B33" s="4" t="s">
        <v>67</v>
      </c>
      <c r="C33" s="1" t="s">
        <v>5</v>
      </c>
      <c r="D33" s="8" t="s">
        <v>68</v>
      </c>
      <c r="E33" s="4" t="s">
        <v>70</v>
      </c>
      <c r="F33" s="15" t="s">
        <v>69</v>
      </c>
      <c r="G33" s="43" t="s">
        <v>289</v>
      </c>
      <c r="H33" s="36" t="s">
        <v>207</v>
      </c>
      <c r="I33" s="4">
        <f xml:space="preserve"> IFERROR(VLOOKUP(B33,Registrations!$D$3:$F$35,3,FALSE),"")</f>
        <v>15</v>
      </c>
      <c r="J33" s="1" t="str">
        <f xml:space="preserve"> IFERROR(VLOOKUP(B33,Registrations!$D$3:$E$35,2,FALSE),"")</f>
        <v>4210 to 4224</v>
      </c>
      <c r="K33" t="s">
        <v>447</v>
      </c>
      <c r="L33" t="str">
        <f t="shared" si="0"/>
        <v>&lt;tr&gt;&lt;td&gt;&lt;b&gt;Paragon&lt;/b&gt;&lt;/td&gt;&lt;td&gt;secretary&lt;/td&gt;&lt;td&gt;Jake Roffey&lt;/td&gt;&lt;td&gt;07366 441102&lt;/td&gt;&lt;td&gt;&lt;a href="mailto:jake.roffey1995@gmail.com" class="aioseop-link"&gt;jake.roffey1995@gmail.com&lt;/a&gt;&lt;/td&gt;&lt;/tr&gt;</v>
      </c>
    </row>
    <row r="34" spans="2:12" x14ac:dyDescent="0.25">
      <c r="B34" s="5"/>
      <c r="C34" s="2" t="s">
        <v>7</v>
      </c>
      <c r="D34" s="10" t="s">
        <v>71</v>
      </c>
      <c r="E34" s="5" t="s">
        <v>73</v>
      </c>
      <c r="F34" s="11" t="s">
        <v>72</v>
      </c>
      <c r="G34" s="44"/>
      <c r="H34" s="5"/>
      <c r="I34" s="5" t="str">
        <f xml:space="preserve"> IFERROR(VLOOKUP(B34,Registrations!$D$3:$F$35,3,FALSE),"")</f>
        <v/>
      </c>
      <c r="J34" s="2" t="str">
        <f xml:space="preserve"> IFERROR(VLOOKUP(B34,Registrations!$D$3:$E$35,2,FALSE),"")</f>
        <v/>
      </c>
      <c r="L34" t="str">
        <f t="shared" si="0"/>
        <v>&lt;tr&gt;&lt;td&gt;&lt;b&gt;&lt;/b&gt;&lt;/td&gt;&lt;td&gt;manager&lt;/td&gt;&lt;td&gt;Phillip Legace&lt;/td&gt;&lt;td&gt;07834 860620&lt;/td&gt;&lt;td&gt;&lt;a href="mailto:phillip.legace@googlemail.com" class="aioseop-link"&gt;phillip.legace@googlemail.com&lt;/a&gt;&lt;/td&gt;&lt;/tr&gt;</v>
      </c>
    </row>
    <row r="35" spans="2:12" x14ac:dyDescent="0.25">
      <c r="B35" s="6" t="s">
        <v>74</v>
      </c>
      <c r="C35" s="3" t="s">
        <v>5</v>
      </c>
      <c r="D35" s="12" t="s">
        <v>75</v>
      </c>
      <c r="E35" s="6" t="s">
        <v>77</v>
      </c>
      <c r="F35" s="9" t="s">
        <v>76</v>
      </c>
      <c r="G35" s="43" t="s">
        <v>208</v>
      </c>
      <c r="H35" s="36" t="s">
        <v>249</v>
      </c>
      <c r="I35" s="4">
        <f xml:space="preserve"> IFERROR(VLOOKUP(B35,Registrations!$D$3:$F$35,3,FALSE),"")</f>
        <v>15</v>
      </c>
      <c r="J35" s="1" t="str">
        <f xml:space="preserve"> IFERROR(VLOOKUP(B35,Registrations!$D$3:$E$35,2,FALSE),"")</f>
        <v>4165 to 4179</v>
      </c>
      <c r="K35" t="s">
        <v>448</v>
      </c>
      <c r="L35" t="str">
        <f t="shared" si="0"/>
        <v>&lt;tr&gt;&lt;td&gt;&lt;b&gt;Priory Vale&lt;/b&gt;&lt;/td&gt;&lt;td&gt;secretary&lt;/td&gt;&lt;td&gt;Nick Salter&lt;/td&gt;&lt;td&gt;07712 526274&lt;/td&gt;&lt;td&gt;&lt;a href="mailto:nicksalter13@hotmail.com" class="aioseop-link"&gt;nicksalter13@hotmail.com&lt;/a&gt;&lt;/td&gt;&lt;/tr&gt;</v>
      </c>
    </row>
    <row r="36" spans="2:12" x14ac:dyDescent="0.25">
      <c r="B36" s="5"/>
      <c r="C36" s="2" t="s">
        <v>7</v>
      </c>
      <c r="D36" s="65" t="s">
        <v>458</v>
      </c>
      <c r="E36" s="66" t="s">
        <v>459</v>
      </c>
      <c r="F36" s="67" t="s">
        <v>460</v>
      </c>
      <c r="G36" s="44"/>
      <c r="H36" s="39" t="s">
        <v>248</v>
      </c>
      <c r="I36" s="5" t="str">
        <f xml:space="preserve"> IFERROR(VLOOKUP(B36,Registrations!$D$3:$F$35,3,FALSE),"")</f>
        <v/>
      </c>
      <c r="J36" s="2" t="str">
        <f xml:space="preserve"> IFERROR(VLOOKUP(B36,Registrations!$D$3:$E$35,2,FALSE),"")</f>
        <v/>
      </c>
      <c r="L36" t="str">
        <f t="shared" si="0"/>
        <v>&lt;tr&gt;&lt;td&gt;&lt;b&gt;&lt;/b&gt;&lt;/td&gt;&lt;td&gt;manager&lt;/td&gt;&lt;td&gt;James Aghabi &lt;/td&gt;&lt;td&gt;07740 864109&lt;/td&gt;&lt;td&gt;&lt;a href="mailto:Garbij77@icloud.com" class="aioseop-link"&gt;Garbij77@icloud.com&lt;/a&gt;&lt;/td&gt;&lt;/tr&gt;</v>
      </c>
    </row>
    <row r="37" spans="2:12" x14ac:dyDescent="0.25">
      <c r="B37" s="6" t="s">
        <v>78</v>
      </c>
      <c r="C37" s="3" t="s">
        <v>5</v>
      </c>
      <c r="D37" s="12" t="s">
        <v>79</v>
      </c>
      <c r="E37" s="6" t="s">
        <v>81</v>
      </c>
      <c r="F37" s="9" t="s">
        <v>80</v>
      </c>
      <c r="G37" s="43" t="s">
        <v>209</v>
      </c>
      <c r="H37" s="36" t="s">
        <v>224</v>
      </c>
      <c r="I37" s="4">
        <f xml:space="preserve"> IFERROR(VLOOKUP(B37,Registrations!$D$3:$F$35,3,FALSE),"")</f>
        <v>15</v>
      </c>
      <c r="J37" s="1" t="str">
        <f xml:space="preserve"> IFERROR(VLOOKUP(B37,Registrations!$D$3:$E$35,2,FALSE),"")</f>
        <v>4031 to 4045</v>
      </c>
      <c r="L37" t="str">
        <f t="shared" si="0"/>
        <v>&lt;tr&gt;&lt;td&gt;&lt;b&gt;Ramsbury&lt;/b&gt;&lt;/td&gt;&lt;td&gt;secretary&lt;/td&gt;&lt;td&gt;Chris Roberts&lt;/td&gt;&lt;td&gt;07825 941407&lt;/td&gt;&lt;td&gt;&lt;a href="mailto:chris1_roberts@hotmail.com" class="aioseop-link"&gt;chris1_roberts@hotmail.com&lt;/a&gt;&lt;/td&gt;&lt;/tr&gt;</v>
      </c>
    </row>
    <row r="38" spans="2:12" x14ac:dyDescent="0.25">
      <c r="B38" s="5"/>
      <c r="C38" s="2" t="s">
        <v>7</v>
      </c>
      <c r="D38" s="10" t="s">
        <v>82</v>
      </c>
      <c r="E38" s="5" t="s">
        <v>84</v>
      </c>
      <c r="F38" s="11" t="s">
        <v>83</v>
      </c>
      <c r="G38" s="44"/>
      <c r="H38" s="39" t="s">
        <v>228</v>
      </c>
      <c r="I38" s="5" t="str">
        <f xml:space="preserve"> IFERROR(VLOOKUP(B38,Registrations!$D$3:$F$35,3,FALSE),"")</f>
        <v/>
      </c>
      <c r="J38" s="2" t="str">
        <f xml:space="preserve"> IFERROR(VLOOKUP(B38,Registrations!$D$3:$E$35,2,FALSE),"")</f>
        <v/>
      </c>
      <c r="L38" t="str">
        <f t="shared" si="0"/>
        <v>&lt;tr&gt;&lt;td&gt;&lt;b&gt;&lt;/b&gt;&lt;/td&gt;&lt;td&gt;manager&lt;/td&gt;&lt;td&gt;Sean Evill&lt;/td&gt;&lt;td&gt;07388 600963&lt;/td&gt;&lt;td&gt;&lt;a href="mailto:seanevill1962@gmail.com" class="aioseop-link"&gt;seanevill1962@gmail.com&lt;/a&gt;&lt;/td&gt;&lt;/tr&gt;</v>
      </c>
    </row>
    <row r="39" spans="2:12" x14ac:dyDescent="0.25">
      <c r="B39" s="6" t="s">
        <v>85</v>
      </c>
      <c r="C39" s="3" t="s">
        <v>5</v>
      </c>
      <c r="D39" s="12" t="s">
        <v>86</v>
      </c>
      <c r="E39" s="6" t="s">
        <v>88</v>
      </c>
      <c r="F39" s="9" t="s">
        <v>87</v>
      </c>
      <c r="G39" s="43" t="s">
        <v>210</v>
      </c>
      <c r="H39" s="36" t="s">
        <v>225</v>
      </c>
      <c r="I39" s="4">
        <f xml:space="preserve"> IFERROR(VLOOKUP(B39,Registrations!$D$3:$F$35,3,FALSE),"")</f>
        <v>15</v>
      </c>
      <c r="J39" s="1" t="str">
        <f xml:space="preserve"> IFERROR(VLOOKUP(B39,Registrations!$D$3:$E$35,2,FALSE),"")</f>
        <v>4225 to 4239</v>
      </c>
      <c r="K39" t="s">
        <v>449</v>
      </c>
      <c r="L39" t="str">
        <f t="shared" si="0"/>
        <v>&lt;tr&gt;&lt;td&gt;&lt;b&gt;Redhouse&lt;/b&gt;&lt;/td&gt;&lt;td&gt;secretary&lt;/td&gt;&lt;td&gt;Chris Ricketts&lt;/td&gt;&lt;td&gt;07738 095192&lt;/td&gt;&lt;td&gt;&lt;a href="mailto:ricko2207@hotmail.co.uk" class="aioseop-link"&gt;ricko2207@hotmail.co.uk&lt;/a&gt;&lt;/td&gt;&lt;/tr&gt;</v>
      </c>
    </row>
    <row r="40" spans="2:12" x14ac:dyDescent="0.25">
      <c r="B40" s="5"/>
      <c r="C40" s="2" t="s">
        <v>7</v>
      </c>
      <c r="D40" s="10" t="s">
        <v>89</v>
      </c>
      <c r="E40" s="5" t="s">
        <v>91</v>
      </c>
      <c r="F40" s="11" t="s">
        <v>90</v>
      </c>
      <c r="G40" s="44"/>
      <c r="H40" s="39" t="s">
        <v>435</v>
      </c>
      <c r="I40" s="5" t="str">
        <f xml:space="preserve"> IFERROR(VLOOKUP(B40,Registrations!$D$3:$F$35,3,FALSE),"")</f>
        <v/>
      </c>
      <c r="J40" s="2" t="str">
        <f xml:space="preserve"> IFERROR(VLOOKUP(B40,Registrations!$D$3:$E$35,2,FALSE),"")</f>
        <v/>
      </c>
      <c r="L40" t="str">
        <f t="shared" si="0"/>
        <v>&lt;tr&gt;&lt;td&gt;&lt;b&gt;&lt;/b&gt;&lt;/td&gt;&lt;td&gt;manager&lt;/td&gt;&lt;td&gt;Neil Lee&lt;/td&gt;&lt;td&gt;07547 516104&lt;/td&gt;&lt;td&gt;&lt;a href="mailto:neiljameslee@icloud.com" class="aioseop-link"&gt;neiljameslee@icloud.com&lt;/a&gt;&lt;/td&gt;&lt;/tr&gt;</v>
      </c>
    </row>
    <row r="41" spans="2:12" x14ac:dyDescent="0.25">
      <c r="B41" s="6" t="s">
        <v>92</v>
      </c>
      <c r="C41" s="3" t="s">
        <v>5</v>
      </c>
      <c r="D41" s="12" t="s">
        <v>93</v>
      </c>
      <c r="E41" s="6" t="s">
        <v>190</v>
      </c>
      <c r="F41" s="9" t="s">
        <v>94</v>
      </c>
      <c r="G41" s="43" t="s">
        <v>289</v>
      </c>
      <c r="H41" s="36" t="s">
        <v>211</v>
      </c>
      <c r="I41" s="4">
        <f xml:space="preserve"> IFERROR(VLOOKUP(B41,Registrations!$D$3:$F$35,3,FALSE),"")</f>
        <v>15</v>
      </c>
      <c r="J41" s="1" t="str">
        <f xml:space="preserve"> IFERROR(VLOOKUP(B41,Registrations!$D$3:$E$35,2,FALSE),"")</f>
        <v>4075 to 4089</v>
      </c>
      <c r="K41" t="s">
        <v>447</v>
      </c>
      <c r="L41" t="str">
        <f t="shared" si="0"/>
        <v>&lt;tr&gt;&lt;td&gt;&lt;b&gt;Regent&lt;/b&gt;&lt;/td&gt;&lt;td&gt;secretary&lt;/td&gt;&lt;td&gt;Alastair Drew&lt;/td&gt;&lt;td&gt;07545 675585&lt;/td&gt;&lt;td&gt;&lt;a href="mailto:19alleydrew89@gmail.com" class="aioseop-link"&gt;19alleydrew89@gmail.com&lt;/a&gt;&lt;/td&gt;&lt;/tr&gt;</v>
      </c>
    </row>
    <row r="42" spans="2:12" x14ac:dyDescent="0.25">
      <c r="B42" s="5"/>
      <c r="C42" s="2" t="s">
        <v>7</v>
      </c>
      <c r="D42" s="10" t="s">
        <v>95</v>
      </c>
      <c r="E42" s="5" t="s">
        <v>97</v>
      </c>
      <c r="F42" s="11" t="s">
        <v>96</v>
      </c>
      <c r="G42" s="44" t="s">
        <v>212</v>
      </c>
      <c r="H42" s="5"/>
      <c r="I42" s="5" t="str">
        <f xml:space="preserve"> IFERROR(VLOOKUP(B42,Registrations!$D$3:$F$35,3,FALSE),"")</f>
        <v/>
      </c>
      <c r="J42" s="2" t="str">
        <f xml:space="preserve"> IFERROR(VLOOKUP(B42,Registrations!$D$3:$E$35,2,FALSE),"")</f>
        <v/>
      </c>
      <c r="L42" t="str">
        <f t="shared" si="0"/>
        <v>&lt;tr&gt;&lt;td&gt;&lt;b&gt;&lt;/b&gt;&lt;/td&gt;&lt;td&gt;manager&lt;/td&gt;&lt;td&gt;Adam Bedwell&lt;/td&gt;&lt;td&gt;07702 672600&lt;/td&gt;&lt;td&gt;&lt;a href="mailto:bedwell.adam@googlemail.com" class="aioseop-link"&gt;bedwell.adam@googlemail.com&lt;/a&gt;&lt;/td&gt;&lt;/tr&gt;</v>
      </c>
    </row>
    <row r="43" spans="2:12" x14ac:dyDescent="0.25">
      <c r="B43" s="6" t="s">
        <v>98</v>
      </c>
      <c r="C43" s="3" t="s">
        <v>5</v>
      </c>
      <c r="D43" s="58" t="s">
        <v>300</v>
      </c>
      <c r="E43" s="36" t="s">
        <v>302</v>
      </c>
      <c r="F43" s="59" t="s">
        <v>301</v>
      </c>
      <c r="G43" s="43" t="s">
        <v>289</v>
      </c>
      <c r="H43" s="36" t="s">
        <v>226</v>
      </c>
      <c r="I43" s="4">
        <f xml:space="preserve"> IFERROR(VLOOKUP(B43,Registrations!$D$3:$F$35,3,FALSE),"")</f>
        <v>15</v>
      </c>
      <c r="J43" s="1" t="str">
        <f xml:space="preserve"> IFERROR(VLOOKUP(B43,Registrations!$D$3:$E$35,2,FALSE),"")</f>
        <v>4290 to 4304</v>
      </c>
      <c r="K43" t="s">
        <v>447</v>
      </c>
      <c r="L43" t="str">
        <f>"&lt;tr&gt;&lt;td&gt;&lt;b&gt;"&amp;B43&amp;"&lt;/b&gt;&lt;/td&gt;&lt;td&gt;"&amp;C43&amp;"&lt;/td&gt;&lt;td&gt;"&amp;D43&amp;"&lt;/td&gt;&lt;td&gt;"&amp;F43&amp;"&lt;/td&gt;&lt;td&gt;&lt;a href=""mailto:"&amp;E43&amp;""" class=""aioseop-link""&gt;"&amp;E43&amp;"&lt;/a&gt;&lt;/td&gt;&lt;/tr&gt;"</f>
        <v>&lt;tr&gt;&lt;td&gt;&lt;b&gt;Ruby Removals&lt;/b&gt;&lt;/td&gt;&lt;td&gt;secretary&lt;/td&gt;&lt;td&gt;Dayne Lewis&lt;/td&gt;&lt;td&gt;Dayne151@hotmail.co.uk&lt;/td&gt;&lt;td&gt;&lt;a href="mailto:07904 164162" class="aioseop-link"&gt;07904 164162&lt;/a&gt;&lt;/td&gt;&lt;/tr&gt;</v>
      </c>
    </row>
    <row r="44" spans="2:12" x14ac:dyDescent="0.25">
      <c r="B44" s="5"/>
      <c r="C44" s="2" t="s">
        <v>7</v>
      </c>
      <c r="D44" s="58" t="s">
        <v>99</v>
      </c>
      <c r="E44" s="39" t="s">
        <v>444</v>
      </c>
      <c r="F44" s="60" t="s">
        <v>100</v>
      </c>
      <c r="H44" s="39" t="s">
        <v>229</v>
      </c>
      <c r="I44" s="5" t="str">
        <f xml:space="preserve"> IFERROR(VLOOKUP(B44,Registrations!$D$3:$F$35,3,FALSE),"")</f>
        <v/>
      </c>
      <c r="J44" s="2" t="str">
        <f xml:space="preserve"> IFERROR(VLOOKUP(B44,Registrations!$D$3:$E$35,2,FALSE),"")</f>
        <v/>
      </c>
      <c r="L44" t="str">
        <f>"&lt;tr&gt;&lt;td&gt;&lt;b&gt;"&amp;B44&amp;"&lt;/b&gt;&lt;/td&gt;&lt;td&gt;"&amp;C44&amp;"&lt;/td&gt;&lt;td&gt;"&amp;D44&amp;"&lt;/td&gt;&lt;td&gt;"&amp;F44&amp;"&lt;/td&gt;&lt;td&gt;&lt;a href=""mailto:"&amp;E44&amp;""" class=""aioseop-link""&gt;"&amp;E44&amp;"&lt;/a&gt;&lt;/td&gt;&lt;/tr&gt;"</f>
        <v>&lt;tr&gt;&lt;td&gt;&lt;b&gt;&lt;/b&gt;&lt;/td&gt;&lt;td&gt;manager&lt;/td&gt;&lt;td&gt;Desmond Keville&lt;/td&gt;&lt;td&gt;Desmondkeville1988@gmail.com&lt;/td&gt;&lt;td&gt;&lt;a href="mailto:07858 576930" class="aioseop-link"&gt;07858 576930&lt;/a&gt;&lt;/td&gt;&lt;/tr&gt;</v>
      </c>
    </row>
    <row r="45" spans="2:12" x14ac:dyDescent="0.25">
      <c r="B45" s="6" t="s">
        <v>101</v>
      </c>
      <c r="C45" s="3" t="s">
        <v>5</v>
      </c>
      <c r="D45" s="12" t="s">
        <v>102</v>
      </c>
      <c r="E45" s="6" t="s">
        <v>104</v>
      </c>
      <c r="F45" s="9" t="s">
        <v>103</v>
      </c>
      <c r="G45" s="43" t="s">
        <v>205</v>
      </c>
      <c r="H45" s="36" t="s">
        <v>227</v>
      </c>
      <c r="I45" s="4">
        <f xml:space="preserve"> IFERROR(VLOOKUP(B45,Registrations!$D$3:$F$35,3,FALSE),"")</f>
        <v>15</v>
      </c>
      <c r="J45" s="1" t="str">
        <f xml:space="preserve"> IFERROR(VLOOKUP(B45,Registrations!$D$3:$E$35,2,FALSE),"")</f>
        <v>4016 to 4030</v>
      </c>
      <c r="L45" t="str">
        <f t="shared" si="0"/>
        <v>&lt;tr&gt;&lt;td&gt;&lt;b&gt;Spectrum&lt;/b&gt;&lt;/td&gt;&lt;td&gt;secretary&lt;/td&gt;&lt;td&gt;David Page&lt;/td&gt;&lt;td&gt;07956 684482&lt;/td&gt;&lt;td&gt;&lt;a href="mailto:david27461@aol.com" class="aioseop-link"&gt;david27461@aol.com&lt;/a&gt;&lt;/td&gt;&lt;/tr&gt;</v>
      </c>
    </row>
    <row r="46" spans="2:12" x14ac:dyDescent="0.25">
      <c r="B46" s="5"/>
      <c r="C46" s="2" t="s">
        <v>7</v>
      </c>
      <c r="D46" s="10" t="s">
        <v>105</v>
      </c>
      <c r="E46" s="5" t="s">
        <v>107</v>
      </c>
      <c r="F46" s="11" t="s">
        <v>106</v>
      </c>
      <c r="G46" s="44"/>
      <c r="H46" s="39" t="s">
        <v>230</v>
      </c>
      <c r="I46" s="5" t="str">
        <f xml:space="preserve"> IFERROR(VLOOKUP(B46,Registrations!$D$3:$F$35,3,FALSE),"")</f>
        <v/>
      </c>
      <c r="J46" s="2" t="str">
        <f xml:space="preserve"> IFERROR(VLOOKUP(B46,Registrations!$D$3:$E$35,2,FALSE),"")</f>
        <v/>
      </c>
      <c r="L46" t="str">
        <f t="shared" si="0"/>
        <v>&lt;tr&gt;&lt;td&gt;&lt;b&gt;&lt;/b&gt;&lt;/td&gt;&lt;td&gt;manager&lt;/td&gt;&lt;td&gt;Nick Camden&lt;/td&gt;&lt;td&gt;07941 387440&lt;/td&gt;&lt;td&gt;&lt;a href="mailto:nljcamden@gmail.com" class="aioseop-link"&gt;nljcamden@gmail.com&lt;/a&gt;&lt;/td&gt;&lt;/tr&gt;</v>
      </c>
    </row>
    <row r="47" spans="2:12" x14ac:dyDescent="0.25">
      <c r="B47" s="6" t="s">
        <v>108</v>
      </c>
      <c r="C47" s="3" t="s">
        <v>5</v>
      </c>
      <c r="D47" s="12" t="s">
        <v>109</v>
      </c>
      <c r="E47" s="6" t="s">
        <v>110</v>
      </c>
      <c r="F47" s="9" t="s">
        <v>144</v>
      </c>
      <c r="G47" s="43" t="s">
        <v>215</v>
      </c>
      <c r="H47" s="36" t="s">
        <v>243</v>
      </c>
      <c r="I47" s="4">
        <f xml:space="preserve"> IFERROR(VLOOKUP(B47,Registrations!$D$3:$F$35,3,FALSE),"")</f>
        <v>15</v>
      </c>
      <c r="J47" s="1" t="str">
        <f xml:space="preserve"> IFERROR(VLOOKUP(B47,Registrations!$D$3:$E$35,2,FALSE),"")</f>
        <v>4305 to 4319</v>
      </c>
      <c r="K47" t="s">
        <v>450</v>
      </c>
      <c r="L47" t="str">
        <f t="shared" si="0"/>
        <v>&lt;tr&gt;&lt;td&gt;&lt;b&gt;Sportz Central&lt;/b&gt;&lt;/td&gt;&lt;td&gt;secretary&lt;/td&gt;&lt;td&gt;Aaron Cardozo&lt;/td&gt;&lt;td&gt;07387 074810&lt;/td&gt;&lt;td&gt;&lt;a href="mailto:aaron.b.crdz@gmail.com" class="aioseop-link"&gt;aaron.b.crdz@gmail.com&lt;/a&gt;&lt;/td&gt;&lt;/tr&gt;</v>
      </c>
    </row>
    <row r="48" spans="2:12" x14ac:dyDescent="0.25">
      <c r="B48" s="5"/>
      <c r="C48" s="2" t="s">
        <v>7</v>
      </c>
      <c r="D48" s="10" t="s">
        <v>34</v>
      </c>
      <c r="E48" s="5"/>
      <c r="F48" s="11"/>
      <c r="G48" s="44"/>
      <c r="H48" s="5"/>
      <c r="I48" s="5" t="str">
        <f xml:space="preserve"> IFERROR(VLOOKUP(B48,Registrations!$D$3:$F$35,3,FALSE),"")</f>
        <v/>
      </c>
      <c r="J48" s="2" t="str">
        <f xml:space="preserve"> IFERROR(VLOOKUP(B48,Registrations!$D$3:$E$35,2,FALSE),"")</f>
        <v/>
      </c>
      <c r="L48" t="str">
        <f t="shared" si="0"/>
        <v>&lt;tr&gt;&lt;td&gt;&lt;b&gt;&lt;/b&gt;&lt;/td&gt;&lt;td&gt;manager&lt;/td&gt;&lt;td&gt;as above&lt;/td&gt;&lt;td&gt;&lt;/td&gt;&lt;td&gt;&lt;a href="mailto:" class="aioseop-link"&gt;&lt;/a&gt;&lt;/td&gt;&lt;/tr&gt;</v>
      </c>
    </row>
    <row r="49" spans="2:12" x14ac:dyDescent="0.25">
      <c r="B49" s="6" t="s">
        <v>111</v>
      </c>
      <c r="C49" s="3" t="s">
        <v>5</v>
      </c>
      <c r="D49" s="12" t="s">
        <v>112</v>
      </c>
      <c r="E49" s="6" t="s">
        <v>114</v>
      </c>
      <c r="F49" s="9" t="s">
        <v>113</v>
      </c>
      <c r="G49" s="43" t="s">
        <v>215</v>
      </c>
      <c r="H49" s="36" t="s">
        <v>241</v>
      </c>
      <c r="I49" s="4">
        <f xml:space="preserve"> IFERROR(VLOOKUP(B49,Registrations!$D$3:$F$35,3,FALSE),"")</f>
        <v>15</v>
      </c>
      <c r="J49" s="1" t="str">
        <f xml:space="preserve"> IFERROR(VLOOKUP(B49,Registrations!$D$3:$E$35,2,FALSE),"")</f>
        <v>4240 to 4254</v>
      </c>
      <c r="K49" t="s">
        <v>450</v>
      </c>
      <c r="L49" t="str">
        <f t="shared" si="0"/>
        <v>&lt;tr&gt;&lt;td&gt;&lt;b&gt;Swindon AFC&lt;/b&gt;&lt;/td&gt;&lt;td&gt;secretary&lt;/td&gt;&lt;td&gt;Josh Fisher&lt;/td&gt;&lt;td&gt;07841 627039&lt;/td&gt;&lt;td&gt;&lt;a href="mailto:joshfisher96@hotmail.co.uk" class="aioseop-link"&gt;joshfisher96@hotmail.co.uk&lt;/a&gt;&lt;/td&gt;&lt;/tr&gt;</v>
      </c>
    </row>
    <row r="50" spans="2:12" x14ac:dyDescent="0.25">
      <c r="B50" s="5"/>
      <c r="C50" s="2" t="s">
        <v>7</v>
      </c>
      <c r="D50" s="10" t="s">
        <v>115</v>
      </c>
      <c r="E50" s="5" t="s">
        <v>117</v>
      </c>
      <c r="F50" s="11" t="s">
        <v>116</v>
      </c>
      <c r="G50" s="44"/>
      <c r="H50" s="5"/>
      <c r="I50" s="5" t="str">
        <f xml:space="preserve"> IFERROR(VLOOKUP(B50,Registrations!$D$3:$F$35,3,FALSE),"")</f>
        <v/>
      </c>
      <c r="J50" s="2" t="str">
        <f xml:space="preserve"> IFERROR(VLOOKUP(B50,Registrations!$D$3:$E$35,2,FALSE),"")</f>
        <v/>
      </c>
      <c r="L50" t="str">
        <f t="shared" si="0"/>
        <v>&lt;tr&gt;&lt;td&gt;&lt;b&gt;&lt;/b&gt;&lt;/td&gt;&lt;td&gt;manager&lt;/td&gt;&lt;td&gt;Benjamin Wells&lt;/td&gt;&lt;td&gt;07979 104168&lt;/td&gt;&lt;td&gt;&lt;a href="mailto:benjaminwells8@icloud.com" class="aioseop-link"&gt;benjaminwells8@icloud.com&lt;/a&gt;&lt;/td&gt;&lt;/tr&gt;</v>
      </c>
    </row>
    <row r="51" spans="2:12" x14ac:dyDescent="0.25">
      <c r="B51" s="6" t="s">
        <v>194</v>
      </c>
      <c r="C51" s="3" t="s">
        <v>5</v>
      </c>
      <c r="D51" s="12" t="s">
        <v>118</v>
      </c>
      <c r="E51" s="6" t="s">
        <v>120</v>
      </c>
      <c r="F51" s="9" t="s">
        <v>119</v>
      </c>
      <c r="G51" s="43" t="s">
        <v>289</v>
      </c>
      <c r="H51" s="36" t="s">
        <v>242</v>
      </c>
      <c r="I51" s="4">
        <f xml:space="preserve"> IFERROR(VLOOKUP(B51,Registrations!$D$3:$F$35,3,FALSE),"")</f>
        <v>15</v>
      </c>
      <c r="J51" s="1" t="str">
        <f xml:space="preserve"> IFERROR(VLOOKUP(B51,Registrations!$D$3:$E$35,2,FALSE),"")</f>
        <v>4335 to 4349</v>
      </c>
      <c r="K51" t="s">
        <v>447</v>
      </c>
      <c r="L51" t="str">
        <f t="shared" si="0"/>
        <v>&lt;tr&gt;&lt;td&gt;&lt;b&gt;Swindon Centurions&lt;/b&gt;&lt;/td&gt;&lt;td&gt;secretary&lt;/td&gt;&lt;td&gt;Scott Canniford&lt;/td&gt;&lt;td&gt;07730 404334&lt;/td&gt;&lt;td&gt;&lt;a href="mailto:Scott.canniford@gmail.com" class="aioseop-link"&gt;Scott.canniford@gmail.com&lt;/a&gt;&lt;/td&gt;&lt;/tr&gt;</v>
      </c>
    </row>
    <row r="52" spans="2:12" x14ac:dyDescent="0.25">
      <c r="B52" s="5"/>
      <c r="C52" s="2" t="s">
        <v>7</v>
      </c>
      <c r="D52" s="10" t="s">
        <v>34</v>
      </c>
      <c r="E52" s="5"/>
      <c r="F52" s="11"/>
      <c r="G52" s="44"/>
      <c r="H52" s="39" t="s">
        <v>240</v>
      </c>
      <c r="I52" s="5" t="str">
        <f xml:space="preserve"> IFERROR(VLOOKUP(B52,Registrations!$D$3:$F$35,3,FALSE),"")</f>
        <v/>
      </c>
      <c r="J52" s="2" t="str">
        <f xml:space="preserve"> IFERROR(VLOOKUP(B52,Registrations!$D$3:$E$35,2,FALSE),"")</f>
        <v/>
      </c>
      <c r="L52" t="str">
        <f t="shared" si="0"/>
        <v>&lt;tr&gt;&lt;td&gt;&lt;b&gt;&lt;/b&gt;&lt;/td&gt;&lt;td&gt;manager&lt;/td&gt;&lt;td&gt;as above&lt;/td&gt;&lt;td&gt;&lt;/td&gt;&lt;td&gt;&lt;a href="mailto:" class="aioseop-link"&gt;&lt;/a&gt;&lt;/td&gt;&lt;/tr&gt;</v>
      </c>
    </row>
    <row r="53" spans="2:12" x14ac:dyDescent="0.25">
      <c r="B53" s="6" t="s">
        <v>439</v>
      </c>
      <c r="C53" s="3" t="s">
        <v>5</v>
      </c>
      <c r="D53" s="12" t="s">
        <v>122</v>
      </c>
      <c r="E53" s="6" t="s">
        <v>124</v>
      </c>
      <c r="F53" s="9" t="s">
        <v>123</v>
      </c>
      <c r="G53" s="43" t="s">
        <v>289</v>
      </c>
      <c r="H53" s="36" t="s">
        <v>239</v>
      </c>
      <c r="I53" s="4" t="str">
        <f xml:space="preserve"> IFERROR(VLOOKUP(B53,Registrations!$D$3:$F$35,3,FALSE),"")</f>
        <v/>
      </c>
      <c r="J53" s="1" t="str">
        <f xml:space="preserve"> IFERROR(VLOOKUP(B53,Registrations!$D$3:$E$35,2,FALSE),"")</f>
        <v/>
      </c>
      <c r="K53" t="s">
        <v>447</v>
      </c>
      <c r="L53" t="str">
        <f t="shared" si="0"/>
        <v>&lt;tr&gt;&lt;td&gt;&lt;b&gt;Supermarine DC&lt;/b&gt;&lt;/td&gt;&lt;td&gt;secretary&lt;/td&gt;&lt;td&gt;Antonio Prinzi&lt;/td&gt;&lt;td&gt;07949 321180&lt;/td&gt;&lt;td&gt;&lt;a href="mailto:a.prinzi@ntlworld.com" class="aioseop-link"&gt;a.prinzi@ntlworld.com&lt;/a&gt;&lt;/td&gt;&lt;/tr&gt;</v>
      </c>
    </row>
    <row r="54" spans="2:12" x14ac:dyDescent="0.25">
      <c r="B54" s="5"/>
      <c r="C54" s="2" t="s">
        <v>7</v>
      </c>
      <c r="D54" s="10" t="s">
        <v>34</v>
      </c>
      <c r="E54" s="5"/>
      <c r="F54" s="13"/>
      <c r="G54" s="44"/>
      <c r="H54" s="5"/>
      <c r="I54" s="5" t="str">
        <f xml:space="preserve"> IFERROR(VLOOKUP(B54,Registrations!$D$3:$F$35,3,FALSE),"")</f>
        <v/>
      </c>
      <c r="J54" s="2" t="str">
        <f xml:space="preserve"> IFERROR(VLOOKUP(B54,Registrations!$D$3:$E$35,2,FALSE),"")</f>
        <v/>
      </c>
      <c r="L54" t="str">
        <f t="shared" si="0"/>
        <v>&lt;tr&gt;&lt;td&gt;&lt;b&gt;&lt;/b&gt;&lt;/td&gt;&lt;td&gt;manager&lt;/td&gt;&lt;td&gt;as above&lt;/td&gt;&lt;td&gt;&lt;/td&gt;&lt;td&gt;&lt;a href="mailto:" class="aioseop-link"&gt;&lt;/a&gt;&lt;/td&gt;&lt;/tr&gt;</v>
      </c>
    </row>
    <row r="55" spans="2:12" x14ac:dyDescent="0.25">
      <c r="B55" s="6" t="s">
        <v>291</v>
      </c>
      <c r="C55" s="3" t="s">
        <v>5</v>
      </c>
      <c r="D55" s="52" t="s">
        <v>292</v>
      </c>
      <c r="E55" s="53" t="s">
        <v>294</v>
      </c>
      <c r="F55" s="56" t="s">
        <v>293</v>
      </c>
      <c r="G55" s="51" t="s">
        <v>298</v>
      </c>
      <c r="H55" s="36" t="s">
        <v>299</v>
      </c>
      <c r="I55" s="4" t="str">
        <f xml:space="preserve"> IFERROR(VLOOKUP(B55,Registrations!$D$3:$F$35,3,FALSE),"")</f>
        <v/>
      </c>
      <c r="J55" s="1" t="str">
        <f xml:space="preserve"> IFERROR(VLOOKUP(B55,Registrations!$D$3:$E$35,2,FALSE),"")</f>
        <v/>
      </c>
      <c r="K55" s="50" t="s">
        <v>451</v>
      </c>
      <c r="L55" t="str">
        <f t="shared" si="0"/>
        <v>&lt;tr&gt;&lt;td&gt;&lt;b&gt;Wroughton Reserves&lt;/b&gt;&lt;/td&gt;&lt;td&gt;secretary&lt;/td&gt;&lt;td&gt;Stuart Beggs&lt;/td&gt;&lt;td&gt;07515 007946&lt;/td&gt;&lt;td&gt;&lt;a href="mailto:beggzie@yahoo.co.uk" class="aioseop-link"&gt;beggzie@yahoo.co.uk&lt;/a&gt;&lt;/td&gt;&lt;/tr&gt;</v>
      </c>
    </row>
    <row r="56" spans="2:12" x14ac:dyDescent="0.25">
      <c r="B56" s="5"/>
      <c r="C56" s="2" t="s">
        <v>7</v>
      </c>
      <c r="D56" s="55" t="s">
        <v>295</v>
      </c>
      <c r="E56" s="54" t="s">
        <v>297</v>
      </c>
      <c r="F56" s="57" t="s">
        <v>296</v>
      </c>
      <c r="G56" s="54"/>
      <c r="H56" s="39"/>
      <c r="I56" s="5" t="str">
        <f xml:space="preserve"> IFERROR(VLOOKUP(B56,Registrations!$D$3:$F$35,3,FALSE),"")</f>
        <v/>
      </c>
      <c r="J56" s="2" t="str">
        <f xml:space="preserve"> IFERROR(VLOOKUP(B56,Registrations!$D$3:$E$35,2,FALSE),"")</f>
        <v/>
      </c>
      <c r="L56" t="str">
        <f t="shared" si="0"/>
        <v>&lt;tr&gt;&lt;td&gt;&lt;b&gt;&lt;/b&gt;&lt;/td&gt;&lt;td&gt;manager&lt;/td&gt;&lt;td&gt;Ethan Thomas&lt;/td&gt;&lt;td&gt;07802 557455&lt;/td&gt;&lt;td&gt;&lt;a href="mailto:Ethandthomas96@gmail.com" class="aioseop-link"&gt;Ethandthomas96@gmail.com&lt;/a&gt;&lt;/td&gt;&lt;/tr&gt;</v>
      </c>
    </row>
  </sheetData>
  <hyperlinks>
    <hyperlink ref="F5" r:id="rId1" xr:uid="{18BF50E4-7B77-46B4-B529-7A57636900D1}"/>
    <hyperlink ref="F6" r:id="rId2" xr:uid="{D9BD4D75-DD71-489D-81D9-7DD41FB580C6}"/>
    <hyperlink ref="F7" r:id="rId3" xr:uid="{C34846C7-2B44-40F0-AC44-9E2FB1CDF8D1}"/>
    <hyperlink ref="F8" r:id="rId4" xr:uid="{7ADF5331-871F-4E5E-80F7-D3A25FA393F2}"/>
    <hyperlink ref="F9" r:id="rId5" xr:uid="{05C67783-3CA2-4815-9E5F-5C58D8DD676E}"/>
    <hyperlink ref="F10" r:id="rId6" xr:uid="{9C1D6213-6D48-412C-8697-B9E3176E64A3}"/>
    <hyperlink ref="F15" r:id="rId7" xr:uid="{0B15A0D4-A67F-4A74-A378-6B54CC6740A5}"/>
    <hyperlink ref="F19" r:id="rId8" xr:uid="{0BCE9012-F2A7-4420-B9F0-F2719B68120C}"/>
    <hyperlink ref="F20" r:id="rId9" xr:uid="{59654F92-5F29-4E0D-A662-81CA9DD0FD6D}"/>
    <hyperlink ref="F23" r:id="rId10" xr:uid="{29F2B791-075C-451E-AF85-605EE6A11E12}"/>
    <hyperlink ref="F27" r:id="rId11" xr:uid="{C59982D4-9511-4475-A93D-8B1E64D01A23}"/>
    <hyperlink ref="F25" r:id="rId12" xr:uid="{E24075FE-7712-4898-B693-00B3D84EEAD5}"/>
    <hyperlink ref="F26" r:id="rId13" xr:uid="{7147E952-D44B-4F47-BBF4-EC54A768C68D}"/>
    <hyperlink ref="F29" r:id="rId14" xr:uid="{CF5B8669-12C3-41DF-BFEA-A96D547ED01E}"/>
    <hyperlink ref="F33" r:id="rId15" xr:uid="{80A30516-D588-4B77-BFCA-F113206808FA}"/>
    <hyperlink ref="F34" r:id="rId16" xr:uid="{6E0D9AAB-C9D6-4A66-A40A-27654CDE51DF}"/>
    <hyperlink ref="F35" r:id="rId17" xr:uid="{B4DE20A7-7A37-40E1-B438-9D588F1240BB}"/>
    <hyperlink ref="F37" r:id="rId18" xr:uid="{332AB012-B3FD-4084-9692-AD3078152652}"/>
    <hyperlink ref="F38" r:id="rId19" xr:uid="{515D6D47-0ABE-489F-8FB3-3F7AC2840E47}"/>
    <hyperlink ref="F39" r:id="rId20" xr:uid="{9149DB0A-1356-4CA1-A661-5D80704E8E61}"/>
    <hyperlink ref="F40" r:id="rId21" xr:uid="{01660E96-445E-439C-A5EF-CF22BAD118C4}"/>
    <hyperlink ref="F41" r:id="rId22" xr:uid="{E5082D1E-FA74-4037-BAE9-8738127A953B}"/>
    <hyperlink ref="F42" r:id="rId23" xr:uid="{EBF419E8-6C84-4D47-B63D-FA0CFE5A721E}"/>
    <hyperlink ref="F45" r:id="rId24" xr:uid="{A6CC1815-21CE-453D-8BC1-B9B5DD500B49}"/>
    <hyperlink ref="F46" r:id="rId25" xr:uid="{581BAF55-ABD6-4AC0-9A25-F5A8577EB62B}"/>
    <hyperlink ref="F49" r:id="rId26" xr:uid="{CB0E7F42-EAC0-403D-B885-D745A9799404}"/>
    <hyperlink ref="F50" r:id="rId27" xr:uid="{C038E480-3435-48B1-BAA7-4808D3F01FA1}"/>
    <hyperlink ref="F31" r:id="rId28" xr:uid="{60336185-7161-4911-999F-E69E47D69FE1}"/>
    <hyperlink ref="F32" r:id="rId29" xr:uid="{0E5B27D7-0E6A-4AB1-B467-84A61C764774}"/>
    <hyperlink ref="F3" r:id="rId30" xr:uid="{683B9831-4303-4CC1-A940-7D6AE13D1387}"/>
    <hyperlink ref="F47" r:id="rId31" xr:uid="{FDD49AD5-A7E6-474C-A87D-070D6DAD567E}"/>
    <hyperlink ref="F51" r:id="rId32" xr:uid="{69936ADB-0057-4CF1-A13C-A4C1755C5345}"/>
    <hyperlink ref="F53" r:id="rId33" xr:uid="{5810412C-E8E6-4269-B0DC-3FB33517DD4D}"/>
    <hyperlink ref="F13" r:id="rId34" xr:uid="{1AB816BA-9759-4755-A319-905632A1DCC1}"/>
    <hyperlink ref="F14" r:id="rId35" xr:uid="{279EF8E5-9075-495E-A29B-59B2E1BE4289}"/>
    <hyperlink ref="F21" r:id="rId36" xr:uid="{7EAA88D6-F040-4BC8-B802-8A96D72287DC}"/>
    <hyperlink ref="F17" r:id="rId37" xr:uid="{A7778949-D8D6-4D50-8BE8-EE5DE634D4D1}"/>
    <hyperlink ref="F18" r:id="rId38" xr:uid="{ED3893FE-E22D-42ED-8721-3E89DD1C22A2}"/>
    <hyperlink ref="F56" r:id="rId39" xr:uid="{00000000-0004-0000-0000-00002D000000}"/>
    <hyperlink ref="F55" r:id="rId40" xr:uid="{00000000-0004-0000-0000-00002E000000}"/>
    <hyperlink ref="F44" r:id="rId41" xr:uid="{00000000-0004-0000-0000-00002B000000}"/>
    <hyperlink ref="F43" r:id="rId42" xr:uid="{00000000-0004-0000-0000-00002C000000}"/>
    <hyperlink ref="K15" r:id="rId43" xr:uid="{B4E779BC-424F-465F-99F7-CF4A29931AD0}"/>
    <hyperlink ref="K55" r:id="rId44" xr:uid="{2AA68289-4FB3-4E9D-A47B-6F00E8BED344}"/>
    <hyperlink ref="F36" r:id="rId45" xr:uid="{05A8621E-A1C4-494F-9805-E60EADFD06CF}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3FCE-E4C3-4B68-9005-AE385BE77388}">
  <dimension ref="A1:T28"/>
  <sheetViews>
    <sheetView tabSelected="1" zoomScaleNormal="100" workbookViewId="0">
      <selection activeCell="H13" sqref="H13"/>
    </sheetView>
  </sheetViews>
  <sheetFormatPr defaultRowHeight="15" x14ac:dyDescent="0.25"/>
  <cols>
    <col min="1" max="1" width="31.28515625" bestFit="1" customWidth="1"/>
    <col min="2" max="2" width="14.7109375" customWidth="1"/>
    <col min="3" max="3" width="21.5703125" customWidth="1"/>
    <col min="4" max="4" width="22.85546875" customWidth="1"/>
    <col min="5" max="5" width="8.7109375" customWidth="1"/>
    <col min="6" max="6" width="31.28515625" customWidth="1"/>
    <col min="7" max="7" width="25.85546875" customWidth="1"/>
    <col min="8" max="8" width="12.5703125" customWidth="1"/>
    <col min="9" max="9" width="27.28515625" customWidth="1"/>
    <col min="10" max="10" width="15.5703125" customWidth="1"/>
    <col min="11" max="11" width="8.7109375" customWidth="1"/>
    <col min="12" max="12" width="28.85546875" customWidth="1"/>
    <col min="13" max="13" width="28.140625" customWidth="1"/>
    <col min="14" max="14" width="30" customWidth="1"/>
    <col min="15" max="15" width="34.5703125" customWidth="1"/>
    <col min="16" max="16" width="31.85546875" bestFit="1" customWidth="1"/>
    <col min="17" max="17" width="33" customWidth="1"/>
    <col min="18" max="18" width="7.42578125" customWidth="1"/>
    <col min="19" max="19" width="8.140625" customWidth="1"/>
    <col min="20" max="20" width="9.140625" customWidth="1"/>
  </cols>
  <sheetData>
    <row r="1" spans="1:20" x14ac:dyDescent="0.25">
      <c r="A1" t="s">
        <v>0</v>
      </c>
      <c r="B1" t="s">
        <v>346</v>
      </c>
      <c r="C1" t="s">
        <v>288</v>
      </c>
      <c r="D1" t="s">
        <v>251</v>
      </c>
      <c r="E1" t="s">
        <v>253</v>
      </c>
      <c r="F1" t="s">
        <v>252</v>
      </c>
      <c r="G1" t="s">
        <v>396</v>
      </c>
      <c r="H1" t="s">
        <v>397</v>
      </c>
      <c r="I1" t="s">
        <v>419</v>
      </c>
      <c r="J1" t="s">
        <v>7</v>
      </c>
      <c r="K1" t="s">
        <v>255</v>
      </c>
      <c r="L1" t="s">
        <v>256</v>
      </c>
      <c r="M1" t="s">
        <v>254</v>
      </c>
      <c r="N1" t="s">
        <v>257</v>
      </c>
      <c r="O1" t="s">
        <v>258</v>
      </c>
      <c r="P1" t="s">
        <v>196</v>
      </c>
      <c r="Q1" t="s">
        <v>261</v>
      </c>
      <c r="R1" t="s">
        <v>264</v>
      </c>
      <c r="S1" t="s">
        <v>286</v>
      </c>
      <c r="T1" t="s">
        <v>287</v>
      </c>
    </row>
    <row r="2" spans="1:20" x14ac:dyDescent="0.25">
      <c r="A2" t="str">
        <f>Contacts!B3</f>
        <v>Ashton Keynes</v>
      </c>
      <c r="B2" s="64" t="s">
        <v>436</v>
      </c>
      <c r="C2" t="str">
        <f>M2</f>
        <v>Bradstone Playing Field</v>
      </c>
      <c r="D2" t="str">
        <f>Contacts!D3</f>
        <v>Richard Sutton</v>
      </c>
      <c r="E2" t="str">
        <f>Contacts!E3</f>
        <v>07411 966849</v>
      </c>
      <c r="F2" t="str">
        <f>Contacts!F3</f>
        <v>akfc.mens@gmail.com</v>
      </c>
      <c r="G2" s="63" t="s">
        <v>350</v>
      </c>
      <c r="H2" t="s">
        <v>351</v>
      </c>
      <c r="I2" t="s">
        <v>420</v>
      </c>
      <c r="J2" t="str">
        <f>IF(Contacts!D4="as above","",Contacts!D4)</f>
        <v/>
      </c>
      <c r="K2" t="str">
        <f>IF(Contacts!$D$4="as above","",Contacts!E4)</f>
        <v/>
      </c>
      <c r="M2" t="str">
        <f>Contacts!G3</f>
        <v>Bradstone Playing Field</v>
      </c>
      <c r="N2" t="str">
        <f>Contacts!H3</f>
        <v>h: white</v>
      </c>
      <c r="O2" t="str">
        <f>Contacts!H4</f>
        <v>a: blue</v>
      </c>
      <c r="P2" t="s">
        <v>423</v>
      </c>
      <c r="Q2" t="s">
        <v>263</v>
      </c>
      <c r="R2" s="50" t="s">
        <v>276</v>
      </c>
      <c r="S2" s="50" t="s">
        <v>280</v>
      </c>
      <c r="T2" t="s">
        <v>212</v>
      </c>
    </row>
    <row r="3" spans="1:20" x14ac:dyDescent="0.25">
      <c r="A3" t="str">
        <f>Contacts!B5</f>
        <v>Bassett Bulldogs</v>
      </c>
      <c r="B3" t="s">
        <v>322</v>
      </c>
      <c r="C3" t="str">
        <f>M3</f>
        <v>Beversbrook</v>
      </c>
      <c r="D3" t="str">
        <f>Contacts!D5</f>
        <v>Phil Harris</v>
      </c>
      <c r="E3" t="str">
        <f>Contacts!E5</f>
        <v>07891 952090</v>
      </c>
      <c r="F3" t="str">
        <f>Contacts!F5</f>
        <v>bassettbulldogsfc@hotmail.co.uk</v>
      </c>
      <c r="G3" s="63" t="s">
        <v>455</v>
      </c>
      <c r="J3" t="str">
        <f>Contacts!D6</f>
        <v>Wayne Matthews</v>
      </c>
      <c r="K3" t="str">
        <f>Contacts!E6</f>
        <v>07802 631311</v>
      </c>
      <c r="L3" t="str">
        <f>Contacts!F6</f>
        <v>bassettbulldogsfc@hotmail.co.uk</v>
      </c>
      <c r="M3" t="str">
        <f>Contacts!G5</f>
        <v>Beversbrook</v>
      </c>
      <c r="N3" t="str">
        <f>Contacts!H5</f>
        <v>h: orange shirts-blk shorts</v>
      </c>
      <c r="O3" t="str">
        <f>Contacts!H6</f>
        <v>a: grn/blk shirts blk shorts</v>
      </c>
      <c r="P3" t="s">
        <v>309</v>
      </c>
      <c r="Q3" t="s">
        <v>263</v>
      </c>
      <c r="R3" s="50" t="s">
        <v>265</v>
      </c>
      <c r="S3" s="50" t="s">
        <v>282</v>
      </c>
      <c r="T3" t="s">
        <v>212</v>
      </c>
    </row>
    <row r="4" spans="1:20" x14ac:dyDescent="0.25">
      <c r="A4" t="str">
        <f>Contacts!B7</f>
        <v>Blunsdon</v>
      </c>
      <c r="B4" t="s">
        <v>323</v>
      </c>
      <c r="C4" t="str">
        <f t="shared" ref="C4:C28" si="0">M4</f>
        <v>Sutton park</v>
      </c>
      <c r="D4" t="str">
        <f>Contacts!D7</f>
        <v>Martyn Rosewell</v>
      </c>
      <c r="E4" t="str">
        <f>Contacts!E7</f>
        <v>07891 697137</v>
      </c>
      <c r="F4" t="str">
        <f>Contacts!F7</f>
        <v>Blunsdon.Vice-Chair@Outlook.Com</v>
      </c>
      <c r="G4" s="63" t="s">
        <v>352</v>
      </c>
      <c r="H4" t="s">
        <v>353</v>
      </c>
      <c r="I4" t="s">
        <v>411</v>
      </c>
      <c r="J4" t="str">
        <f>Contacts!D8</f>
        <v>Ian Rosewell</v>
      </c>
      <c r="K4" t="str">
        <f>Contacts!E8</f>
        <v>07970 567237</v>
      </c>
      <c r="L4" t="str">
        <f>Contacts!F8</f>
        <v>Ian_Rosewell2002@Hotmail.Com</v>
      </c>
      <c r="M4" t="str">
        <f>Contacts!G7</f>
        <v>Sutton park</v>
      </c>
      <c r="N4" t="str">
        <f>Contacts!H7</f>
        <v>h: amber/blk shirts blk shorts</v>
      </c>
      <c r="O4" t="str">
        <f>Contacts!H8</f>
        <v>a: vivid pink shirts blk shorts</v>
      </c>
      <c r="P4" t="s">
        <v>259</v>
      </c>
      <c r="Q4" t="s">
        <v>263</v>
      </c>
      <c r="R4" s="50" t="s">
        <v>269</v>
      </c>
      <c r="S4" s="50" t="s">
        <v>281</v>
      </c>
      <c r="T4" t="s">
        <v>212</v>
      </c>
    </row>
    <row r="5" spans="1:20" x14ac:dyDescent="0.25">
      <c r="A5" t="str">
        <f>Contacts!B9</f>
        <v>Chiseldon</v>
      </c>
      <c r="B5" t="s">
        <v>324</v>
      </c>
      <c r="C5" t="str">
        <f t="shared" si="0"/>
        <v>Chiseldon Rec</v>
      </c>
      <c r="D5" t="str">
        <f>Contacts!D9</f>
        <v>Terry Parsons</v>
      </c>
      <c r="E5" t="str">
        <f>Contacts!E9</f>
        <v>07943 186684</v>
      </c>
      <c r="F5" t="str">
        <f>Contacts!F9</f>
        <v>terry.parsons3@btinternet.com</v>
      </c>
      <c r="G5" s="63" t="s">
        <v>354</v>
      </c>
      <c r="H5" t="s">
        <v>355</v>
      </c>
      <c r="I5" s="61" t="s">
        <v>412</v>
      </c>
      <c r="J5" t="str">
        <f>Contacts!D10</f>
        <v>Stewart Parsons</v>
      </c>
      <c r="K5" t="str">
        <f>Contacts!E10</f>
        <v>07827 914315</v>
      </c>
      <c r="L5" t="str">
        <f>Contacts!F10</f>
        <v>Chiseldonfc@hotmail.com</v>
      </c>
      <c r="M5" t="str">
        <f>Contacts!G9</f>
        <v>Chiseldon Rec</v>
      </c>
      <c r="N5" t="str">
        <f>Contacts!H9</f>
        <v>h: blue/white</v>
      </c>
      <c r="O5" t="str">
        <f>Contacts!H10</f>
        <v>a: red/blk</v>
      </c>
      <c r="P5" t="s">
        <v>310</v>
      </c>
      <c r="Q5" t="s">
        <v>263</v>
      </c>
      <c r="R5" s="50" t="s">
        <v>267</v>
      </c>
      <c r="S5" s="50" t="s">
        <v>285</v>
      </c>
      <c r="T5" t="s">
        <v>212</v>
      </c>
    </row>
    <row r="6" spans="1:20" x14ac:dyDescent="0.25">
      <c r="A6" t="str">
        <f>Contacts!B11</f>
        <v>Cricklade Reserves</v>
      </c>
      <c r="B6" t="s">
        <v>325</v>
      </c>
      <c r="C6" t="str">
        <f t="shared" si="0"/>
        <v>Penhill</v>
      </c>
      <c r="D6" t="str">
        <f>Contacts!D11</f>
        <v>Richard Austen</v>
      </c>
      <c r="E6" t="str">
        <f>Contacts!E11</f>
        <v>07955 280220</v>
      </c>
      <c r="F6" t="str">
        <f>Contacts!F11</f>
        <v>Richard.Austen@Workmanfm.co.uk</v>
      </c>
      <c r="G6" s="63" t="s">
        <v>356</v>
      </c>
      <c r="H6" t="s">
        <v>357</v>
      </c>
      <c r="I6" t="s">
        <v>413</v>
      </c>
      <c r="J6" t="str">
        <f>Contacts!D12</f>
        <v>Chris Wood</v>
      </c>
      <c r="K6" t="str">
        <f>Contacts!E12</f>
        <v>07398 072044</v>
      </c>
      <c r="L6" t="str">
        <f>Contacts!F12</f>
        <v>Chris19801231@live.co.uk</v>
      </c>
      <c r="M6" t="str">
        <f>Contacts!G11</f>
        <v>Penhill</v>
      </c>
      <c r="N6" t="str">
        <f>Contacts!H11</f>
        <v>h: green shirts/blk shorts</v>
      </c>
      <c r="O6" t="str">
        <f>Contacts!H12</f>
        <v>a: red/blk shirts blk shorts</v>
      </c>
      <c r="P6" t="s">
        <v>424</v>
      </c>
      <c r="Q6" t="s">
        <v>263</v>
      </c>
      <c r="T6" t="s">
        <v>212</v>
      </c>
    </row>
    <row r="7" spans="1:20" x14ac:dyDescent="0.25">
      <c r="A7" t="str">
        <f>Contacts!B13</f>
        <v>Down Ampney</v>
      </c>
      <c r="B7" t="s">
        <v>326</v>
      </c>
      <c r="C7" t="str">
        <f t="shared" si="0"/>
        <v>Down Ampney, Broadleaze</v>
      </c>
      <c r="D7" t="str">
        <f>Contacts!D13</f>
        <v>Matt Tyson</v>
      </c>
      <c r="E7" t="str">
        <f>Contacts!E13</f>
        <v>07835 742178</v>
      </c>
      <c r="F7" t="str">
        <f>Contacts!F13</f>
        <v>matt@matthewtyson.co.uk</v>
      </c>
      <c r="G7" s="63" t="s">
        <v>358</v>
      </c>
      <c r="H7" t="s">
        <v>359</v>
      </c>
      <c r="I7" t="s">
        <v>418</v>
      </c>
      <c r="J7" t="str">
        <f>Contacts!D14</f>
        <v>Craig Rennie</v>
      </c>
      <c r="K7" t="str">
        <f>Contacts!E14</f>
        <v>07855 055276</v>
      </c>
      <c r="L7" t="str">
        <f>Contacts!F14</f>
        <v>Renelectrical@yahoo.co.uk</v>
      </c>
      <c r="M7" t="str">
        <f>Contacts!G13</f>
        <v>Down Ampney, Broadleaze</v>
      </c>
      <c r="N7" t="str">
        <f>Contacts!H13</f>
        <v>h: Blue/blk</v>
      </c>
      <c r="O7" t="str">
        <f>Contacts!H14</f>
        <v>a: red/blk</v>
      </c>
      <c r="P7" t="s">
        <v>425</v>
      </c>
      <c r="Q7" t="s">
        <v>262</v>
      </c>
      <c r="T7" t="s">
        <v>212</v>
      </c>
    </row>
    <row r="8" spans="1:20" x14ac:dyDescent="0.25">
      <c r="A8" t="str">
        <f>Contacts!B15</f>
        <v>Globe</v>
      </c>
      <c r="B8" t="s">
        <v>327</v>
      </c>
      <c r="C8" t="str">
        <f t="shared" si="0"/>
        <v>Southbrook Rec</v>
      </c>
      <c r="D8" t="str">
        <f>Contacts!D15</f>
        <v>Peter Milhench</v>
      </c>
      <c r="E8" t="str">
        <f>Contacts!E15</f>
        <v>07535 971943</v>
      </c>
      <c r="F8" t="str">
        <f>Contacts!F15</f>
        <v>pmilhench@hotmail.co.uk</v>
      </c>
      <c r="G8" s="63" t="s">
        <v>360</v>
      </c>
      <c r="H8" t="s">
        <v>361</v>
      </c>
      <c r="I8" t="s">
        <v>399</v>
      </c>
      <c r="J8" t="str">
        <f>IF(Contacts!D16="as above","",Contacts!D16)</f>
        <v/>
      </c>
      <c r="K8" t="str">
        <f>IF(Contacts!$D$16="as above","",Contacts!E16)</f>
        <v/>
      </c>
      <c r="L8" t="str">
        <f>IF(Contacts!$D$16="as above","",Contacts!F16)</f>
        <v/>
      </c>
      <c r="M8" t="str">
        <f>Contacts!G15</f>
        <v>Southbrook Rec</v>
      </c>
      <c r="N8" t="str">
        <f>Contacts!H15</f>
        <v>blk/white shirts blk shorts</v>
      </c>
      <c r="P8" t="s">
        <v>426</v>
      </c>
      <c r="Q8" t="s">
        <v>262</v>
      </c>
      <c r="T8" t="s">
        <v>212</v>
      </c>
    </row>
    <row r="9" spans="1:20" x14ac:dyDescent="0.25">
      <c r="A9" t="str">
        <f>Contacts!B17</f>
        <v>Hatherop</v>
      </c>
      <c r="B9" t="s">
        <v>328</v>
      </c>
      <c r="C9" t="str">
        <f t="shared" si="0"/>
        <v>Hatherop Park</v>
      </c>
      <c r="D9" t="str">
        <f>Contacts!D17</f>
        <v>Daniiella Malcolm-Stewart</v>
      </c>
      <c r="E9" t="str">
        <f>Contacts!E17</f>
        <v>07521 720302</v>
      </c>
      <c r="F9" t="str">
        <f>Contacts!F17</f>
        <v>daniiella-ox@live.co.uk</v>
      </c>
      <c r="G9" s="63" t="s">
        <v>362</v>
      </c>
      <c r="H9" t="s">
        <v>363</v>
      </c>
      <c r="I9" t="s">
        <v>421</v>
      </c>
      <c r="J9" t="str">
        <f>Contacts!D18</f>
        <v>Adam Townsend</v>
      </c>
      <c r="K9" t="str">
        <f>Contacts!E18</f>
        <v>07787 502763</v>
      </c>
      <c r="L9" t="str">
        <f>Contacts!F18</f>
        <v>cityspud08@yahoo.co.uk</v>
      </c>
      <c r="M9" t="str">
        <f>Contacts!G17</f>
        <v>Hatherop Park</v>
      </c>
      <c r="N9" t="str">
        <f>Contacts!H17</f>
        <v>green/white</v>
      </c>
      <c r="P9" t="s">
        <v>311</v>
      </c>
      <c r="Q9" t="s">
        <v>262</v>
      </c>
      <c r="T9" t="s">
        <v>212</v>
      </c>
    </row>
    <row r="10" spans="1:20" x14ac:dyDescent="0.25">
      <c r="A10" t="str">
        <f>Contacts!B19</f>
        <v>Highworth Town Development</v>
      </c>
      <c r="B10" t="s">
        <v>329</v>
      </c>
      <c r="C10" t="str">
        <f t="shared" si="0"/>
        <v>Highworth Rec</v>
      </c>
      <c r="D10" t="str">
        <f>Contacts!D19</f>
        <v>Fraser Haines</v>
      </c>
      <c r="E10" t="str">
        <f>Contacts!E19</f>
        <v>07939 032451</v>
      </c>
      <c r="F10" t="str">
        <f>Contacts!F19</f>
        <v>fraserhaines@btinternet.com</v>
      </c>
      <c r="G10" s="63" t="s">
        <v>364</v>
      </c>
      <c r="H10" t="s">
        <v>365</v>
      </c>
      <c r="I10" t="s">
        <v>408</v>
      </c>
      <c r="J10" t="str">
        <f>Contacts!D20</f>
        <v>Simon Pearson</v>
      </c>
      <c r="K10" t="str">
        <f>Contacts!E20</f>
        <v>07734 386250</v>
      </c>
      <c r="L10" t="str">
        <f>Contacts!F20</f>
        <v>simonathome@sky.com</v>
      </c>
      <c r="M10" t="str">
        <f>Contacts!G19</f>
        <v>Highworth Rec</v>
      </c>
      <c r="N10" t="str">
        <f>Contacts!H19</f>
        <v>h: red shirts blk shorts</v>
      </c>
      <c r="O10" t="str">
        <f>Contacts!H20</f>
        <v>a: blue shirts blue shorts</v>
      </c>
      <c r="P10" t="s">
        <v>312</v>
      </c>
      <c r="Q10" t="s">
        <v>263</v>
      </c>
      <c r="T10" t="s">
        <v>212</v>
      </c>
    </row>
    <row r="11" spans="1:20" x14ac:dyDescent="0.25">
      <c r="A11" t="str">
        <f>Contacts!B21</f>
        <v>Intel</v>
      </c>
      <c r="B11" t="s">
        <v>330</v>
      </c>
      <c r="C11" t="str">
        <f t="shared" si="0"/>
        <v>Gerrard Buxton Ground, Bassett</v>
      </c>
      <c r="D11" t="str">
        <f>Contacts!D21</f>
        <v>Mark Shute</v>
      </c>
      <c r="E11" t="str">
        <f>Contacts!E21</f>
        <v>07866 936285</v>
      </c>
      <c r="F11" t="str">
        <f>Contacts!F21</f>
        <v>secretary@intel-fc.com</v>
      </c>
      <c r="G11" s="63" t="s">
        <v>366</v>
      </c>
      <c r="H11" t="s">
        <v>367</v>
      </c>
      <c r="I11" t="s">
        <v>414</v>
      </c>
      <c r="J11" t="str">
        <f>Contacts!D22</f>
        <v>Mark Allen</v>
      </c>
      <c r="K11" t="str">
        <f>Contacts!E22</f>
        <v>07799 622846</v>
      </c>
      <c r="L11" t="str">
        <f>Contacts!F22</f>
        <v>manager@intel-fc.com</v>
      </c>
      <c r="M11" t="str">
        <f>Contacts!G21</f>
        <v>Gerrard Buxton Ground, Bassett</v>
      </c>
      <c r="N11" t="str">
        <f>Contacts!H21</f>
        <v>h: blue shirts blue shorts</v>
      </c>
      <c r="O11" t="str">
        <f>Contacts!H22</f>
        <v>a: red shirts blue shorts</v>
      </c>
      <c r="P11" t="s">
        <v>313</v>
      </c>
      <c r="Q11" t="s">
        <v>262</v>
      </c>
      <c r="T11" t="s">
        <v>212</v>
      </c>
    </row>
    <row r="12" spans="1:20" x14ac:dyDescent="0.25">
      <c r="A12" t="str">
        <f>Contacts!B23</f>
        <v>Lower Stratton</v>
      </c>
      <c r="B12" t="s">
        <v>331</v>
      </c>
      <c r="C12" t="str">
        <f t="shared" si="0"/>
        <v>Grange Drive Community Centre</v>
      </c>
      <c r="D12" t="str">
        <f>Contacts!D23</f>
        <v>Ian Sore</v>
      </c>
      <c r="E12" t="str">
        <f>Contacts!E23</f>
        <v>07464 343980</v>
      </c>
      <c r="F12" t="str">
        <f>Contacts!F23</f>
        <v>ian.sore@talktalk.net</v>
      </c>
      <c r="G12" s="63" t="s">
        <v>368</v>
      </c>
      <c r="H12" t="s">
        <v>369</v>
      </c>
      <c r="I12" t="s">
        <v>400</v>
      </c>
      <c r="J12" t="str">
        <f>Contacts!D24</f>
        <v>Alan Spring</v>
      </c>
      <c r="K12" t="str">
        <f>Contacts!E24</f>
        <v>07867 506318</v>
      </c>
      <c r="L12" t="str">
        <f>Contacts!F24</f>
        <v>zebakspring@gmail.com</v>
      </c>
      <c r="M12" t="str">
        <f>Contacts!G23</f>
        <v>Grange Drive Community Centre</v>
      </c>
      <c r="N12" t="str">
        <f>Contacts!H23</f>
        <v>grey shirts blk shorts</v>
      </c>
      <c r="P12" t="s">
        <v>314</v>
      </c>
      <c r="Q12" t="s">
        <v>263</v>
      </c>
      <c r="R12" s="50" t="s">
        <v>270</v>
      </c>
      <c r="S12" s="50" t="s">
        <v>283</v>
      </c>
      <c r="T12" t="s">
        <v>212</v>
      </c>
    </row>
    <row r="13" spans="1:20" x14ac:dyDescent="0.25">
      <c r="A13" t="str">
        <f>Contacts!B25</f>
        <v>Marlborough Town Reserves</v>
      </c>
      <c r="B13" t="s">
        <v>332</v>
      </c>
      <c r="C13" t="str">
        <f t="shared" si="0"/>
        <v>Elcot Lane</v>
      </c>
      <c r="D13" t="str">
        <f>Contacts!D25</f>
        <v>Andy Deery</v>
      </c>
      <c r="E13">
        <f>Contacts!E25</f>
        <v>0</v>
      </c>
      <c r="F13" t="str">
        <f>Contacts!F25</f>
        <v>andy.deery@live.com</v>
      </c>
      <c r="G13" s="63" t="s">
        <v>464</v>
      </c>
      <c r="H13" t="s">
        <v>465</v>
      </c>
      <c r="I13" t="s">
        <v>415</v>
      </c>
      <c r="J13" t="str">
        <f>Contacts!D26</f>
        <v>Luke Little</v>
      </c>
      <c r="K13" t="str">
        <f>Contacts!E26</f>
        <v>07512 916376</v>
      </c>
      <c r="L13" t="str">
        <f>Contacts!F26</f>
        <v>lukey_little@icloud.com</v>
      </c>
      <c r="M13" t="str">
        <f>Contacts!G25</f>
        <v>Elcot Lane</v>
      </c>
      <c r="N13" t="str">
        <f>Contacts!H25</f>
        <v>claret/blue shirts blue shorts</v>
      </c>
      <c r="P13" t="s">
        <v>315</v>
      </c>
      <c r="Q13" t="s">
        <v>262</v>
      </c>
      <c r="T13" t="s">
        <v>212</v>
      </c>
    </row>
    <row r="14" spans="1:20" x14ac:dyDescent="0.25">
      <c r="A14" t="str">
        <f>Contacts!B27</f>
        <v>Moredon</v>
      </c>
      <c r="B14" t="s">
        <v>333</v>
      </c>
      <c r="C14" t="str">
        <f t="shared" si="0"/>
        <v>Moredon</v>
      </c>
      <c r="D14" t="str">
        <f>Contacts!D27</f>
        <v>Keith White</v>
      </c>
      <c r="E14" t="str">
        <f>Contacts!E27</f>
        <v>07564 660818</v>
      </c>
      <c r="F14" t="str">
        <f>Contacts!F27</f>
        <v>kbwhite@sky.com</v>
      </c>
      <c r="G14" s="63" t="s">
        <v>370</v>
      </c>
      <c r="H14" t="s">
        <v>401</v>
      </c>
      <c r="I14" t="s">
        <v>402</v>
      </c>
      <c r="J14" t="str">
        <f>IF(Contacts!D28="as above","",Contacts!D28)</f>
        <v/>
      </c>
      <c r="K14" t="str">
        <f>IF(Contacts!$D$28="as above","",Contacts!E28)</f>
        <v/>
      </c>
      <c r="L14" t="str">
        <f>IF(Contacts!$D$28="as above","",Contacts!F28)</f>
        <v/>
      </c>
      <c r="M14" t="str">
        <f>Contacts!G27</f>
        <v>Moredon</v>
      </c>
      <c r="N14" t="str">
        <f>Contacts!H27</f>
        <v>h: blk/red stripes</v>
      </c>
      <c r="O14" t="str">
        <f>Contacts!H28</f>
        <v>a: yellow/blue stripes</v>
      </c>
      <c r="P14" t="s">
        <v>316</v>
      </c>
      <c r="Q14" t="s">
        <v>262</v>
      </c>
      <c r="R14" s="50" t="s">
        <v>272</v>
      </c>
      <c r="T14" t="s">
        <v>212</v>
      </c>
    </row>
    <row r="15" spans="1:20" x14ac:dyDescent="0.25">
      <c r="A15" t="str">
        <f>Contacts!B29</f>
        <v>Nalgo</v>
      </c>
      <c r="B15" t="s">
        <v>334</v>
      </c>
      <c r="C15" t="str">
        <f t="shared" si="0"/>
        <v>CS Nalgo</v>
      </c>
      <c r="D15" t="str">
        <f>Contacts!D29</f>
        <v>Jimmy Horwood</v>
      </c>
      <c r="E15" t="str">
        <f>Contacts!E29</f>
        <v>07584 049104</v>
      </c>
      <c r="F15" t="str">
        <f>Contacts!F29</f>
        <v>jimmy.horwood@gmail.com</v>
      </c>
      <c r="G15" s="63" t="s">
        <v>371</v>
      </c>
      <c r="H15" t="s">
        <v>372</v>
      </c>
      <c r="I15" t="s">
        <v>403</v>
      </c>
      <c r="J15" t="str">
        <f>IF(Contacts!D30="as above","",Contacts!D30)</f>
        <v/>
      </c>
      <c r="K15" t="str">
        <f>IF(Contacts!$D$28="as above","",Contacts!E28)</f>
        <v/>
      </c>
      <c r="L15" t="str">
        <f>IF(Contacts!$D$28="as above","",Contacts!F28)</f>
        <v/>
      </c>
      <c r="M15" t="str">
        <f>Contacts!G29</f>
        <v>CS Nalgo</v>
      </c>
      <c r="N15" t="str">
        <f>Contacts!H29</f>
        <v>h: navy blue/red shirts navy shorts</v>
      </c>
      <c r="O15" t="str">
        <f>Contacts!H30</f>
        <v>a: sky blue shirts and shorts</v>
      </c>
      <c r="P15" t="s">
        <v>307</v>
      </c>
      <c r="Q15" t="s">
        <v>263</v>
      </c>
      <c r="R15" s="50" t="s">
        <v>273</v>
      </c>
      <c r="T15" t="s">
        <v>212</v>
      </c>
    </row>
    <row r="16" spans="1:20" x14ac:dyDescent="0.25">
      <c r="A16" t="str">
        <f>Contacts!B31</f>
        <v>North Swindon</v>
      </c>
      <c r="B16" t="s">
        <v>335</v>
      </c>
      <c r="C16" t="str">
        <f t="shared" si="0"/>
        <v>Swindon Academy</v>
      </c>
      <c r="D16" t="str">
        <f>Contacts!D31</f>
        <v>Dan Ferguson</v>
      </c>
      <c r="E16" t="str">
        <f>Contacts!E31</f>
        <v>07742 457547</v>
      </c>
      <c r="F16" t="str">
        <f>Contacts!F31</f>
        <v>fergy.ferguson17@gmail.com</v>
      </c>
      <c r="G16" s="63" t="s">
        <v>373</v>
      </c>
      <c r="H16" t="s">
        <v>374</v>
      </c>
      <c r="I16" t="s">
        <v>416</v>
      </c>
      <c r="J16" t="str">
        <f>Contacts!D32</f>
        <v>Luke Brennan</v>
      </c>
      <c r="K16" t="str">
        <f>Contacts!E32</f>
        <v xml:space="preserve">07935 957735 </v>
      </c>
      <c r="L16" t="str">
        <f>Contacts!F32</f>
        <v>Lukebrennan86@outlook.com</v>
      </c>
      <c r="M16" t="str">
        <f>Contacts!G31</f>
        <v>Swindon Academy</v>
      </c>
      <c r="N16" t="str">
        <f>Contacts!H31</f>
        <v>dark grey/black</v>
      </c>
      <c r="P16" t="s">
        <v>321</v>
      </c>
      <c r="Q16" t="s">
        <v>262</v>
      </c>
      <c r="R16" s="50" t="s">
        <v>274</v>
      </c>
      <c r="T16" t="s">
        <v>212</v>
      </c>
    </row>
    <row r="17" spans="1:20" x14ac:dyDescent="0.25">
      <c r="A17" t="str">
        <f>Contacts!B33</f>
        <v>Paragon</v>
      </c>
      <c r="B17" t="s">
        <v>437</v>
      </c>
      <c r="C17" t="str">
        <f t="shared" si="0"/>
        <v>Penhill</v>
      </c>
      <c r="D17" t="str">
        <f>Contacts!D33</f>
        <v>Jake Roffey</v>
      </c>
      <c r="E17" t="str">
        <f>Contacts!E33</f>
        <v>07366 441102</v>
      </c>
      <c r="F17" t="str">
        <f>Contacts!F33</f>
        <v>jake.roffey1995@gmail.com</v>
      </c>
      <c r="G17" s="63" t="s">
        <v>375</v>
      </c>
      <c r="H17" t="s">
        <v>376</v>
      </c>
      <c r="I17" t="s">
        <v>422</v>
      </c>
      <c r="J17" t="str">
        <f>Contacts!D34</f>
        <v>Phillip Legace</v>
      </c>
      <c r="K17" t="str">
        <f>Contacts!E34</f>
        <v>07834 860620</v>
      </c>
      <c r="L17" t="str">
        <f>Contacts!F34</f>
        <v>phillip.legace@googlemail.com</v>
      </c>
      <c r="M17" t="str">
        <f>Contacts!G33</f>
        <v>Penhill</v>
      </c>
      <c r="N17" t="str">
        <f>Contacts!H33</f>
        <v>red/white</v>
      </c>
      <c r="P17" t="s">
        <v>349</v>
      </c>
      <c r="Q17" t="s">
        <v>262</v>
      </c>
      <c r="T17" t="s">
        <v>212</v>
      </c>
    </row>
    <row r="18" spans="1:20" x14ac:dyDescent="0.25">
      <c r="A18" t="str">
        <f>Contacts!B35</f>
        <v>Priory Vale</v>
      </c>
      <c r="B18" t="s">
        <v>336</v>
      </c>
      <c r="C18" t="str">
        <f t="shared" si="0"/>
        <v>Hoopers Field</v>
      </c>
      <c r="D18" t="str">
        <f>Contacts!D35</f>
        <v>Nick Salter</v>
      </c>
      <c r="E18" t="str">
        <f>Contacts!E35</f>
        <v>07712 526274</v>
      </c>
      <c r="F18" t="str">
        <f>Contacts!F35</f>
        <v>nicksalter13@hotmail.com</v>
      </c>
      <c r="G18" s="63" t="s">
        <v>377</v>
      </c>
      <c r="H18" t="s">
        <v>378</v>
      </c>
      <c r="I18" t="s">
        <v>410</v>
      </c>
      <c r="J18" t="str">
        <f>Contacts!D36</f>
        <v xml:space="preserve">James Aghabi </v>
      </c>
      <c r="K18" t="str">
        <f>Contacts!E36</f>
        <v>07740 864109</v>
      </c>
      <c r="L18" t="str">
        <f>Contacts!F36</f>
        <v>Garbij77@icloud.com</v>
      </c>
      <c r="M18" t="str">
        <f>Contacts!G35</f>
        <v>Hoopers Field</v>
      </c>
      <c r="N18" t="str">
        <f>Contacts!H35</f>
        <v>h: Purple/Black shirts, black shorts</v>
      </c>
      <c r="O18" t="str">
        <f>Contacts!H36</f>
        <v>a: turquoise/navy blue shirts, navy blue shorts</v>
      </c>
      <c r="P18" t="s">
        <v>308</v>
      </c>
      <c r="Q18" t="s">
        <v>262</v>
      </c>
      <c r="R18" s="50" t="s">
        <v>268</v>
      </c>
      <c r="S18" s="50" t="s">
        <v>284</v>
      </c>
      <c r="T18" t="s">
        <v>212</v>
      </c>
    </row>
    <row r="19" spans="1:20" x14ac:dyDescent="0.25">
      <c r="A19" t="str">
        <f>Contacts!B37</f>
        <v>Ramsbury</v>
      </c>
      <c r="B19" t="s">
        <v>337</v>
      </c>
      <c r="C19" t="str">
        <f t="shared" si="0"/>
        <v>Hilldrop Lane</v>
      </c>
      <c r="D19" t="str">
        <f>Contacts!D37</f>
        <v>Chris Roberts</v>
      </c>
      <c r="E19" t="str">
        <f>Contacts!E37</f>
        <v>07825 941407</v>
      </c>
      <c r="F19" t="str">
        <f>Contacts!F37</f>
        <v>chris1_roberts@hotmail.com</v>
      </c>
      <c r="G19" s="63" t="s">
        <v>379</v>
      </c>
      <c r="H19" t="s">
        <v>380</v>
      </c>
      <c r="I19" t="s">
        <v>417</v>
      </c>
      <c r="J19" t="str">
        <f>Contacts!D38</f>
        <v>Sean Evill</v>
      </c>
      <c r="K19" t="str">
        <f>Contacts!E38</f>
        <v>07388 600963</v>
      </c>
      <c r="L19" t="str">
        <f>Contacts!F38</f>
        <v>seanevill1962@gmail.com</v>
      </c>
      <c r="M19" t="str">
        <f>Contacts!G37</f>
        <v>Hilldrop Lane</v>
      </c>
      <c r="N19" t="str">
        <f>Contacts!H37</f>
        <v>h: royal blue</v>
      </c>
      <c r="O19" t="str">
        <f>Contacts!H38</f>
        <v>a: red shirts blk shorts</v>
      </c>
      <c r="P19" t="s">
        <v>427</v>
      </c>
      <c r="Q19" t="s">
        <v>263</v>
      </c>
      <c r="T19" t="s">
        <v>212</v>
      </c>
    </row>
    <row r="20" spans="1:20" x14ac:dyDescent="0.25">
      <c r="A20" t="str">
        <f>Contacts!B39</f>
        <v>Redhouse</v>
      </c>
      <c r="B20" t="s">
        <v>338</v>
      </c>
      <c r="C20" t="str">
        <f t="shared" si="0"/>
        <v>Purton Redhouse</v>
      </c>
      <c r="D20" t="str">
        <f>Contacts!D39</f>
        <v>Chris Ricketts</v>
      </c>
      <c r="E20" t="str">
        <f>Contacts!E39</f>
        <v>07738 095192</v>
      </c>
      <c r="F20" t="str">
        <f>Contacts!F39</f>
        <v>ricko2207@hotmail.co.uk</v>
      </c>
      <c r="G20" s="63" t="s">
        <v>381</v>
      </c>
      <c r="H20" t="s">
        <v>382</v>
      </c>
      <c r="I20" t="s">
        <v>409</v>
      </c>
      <c r="J20" t="str">
        <f>Contacts!D40</f>
        <v>Neil Lee</v>
      </c>
      <c r="K20" t="str">
        <f>Contacts!E40</f>
        <v>07547 516104</v>
      </c>
      <c r="L20" t="str">
        <f>Contacts!F40</f>
        <v>neiljameslee@icloud.com</v>
      </c>
      <c r="M20" t="str">
        <f>Contacts!G39</f>
        <v>Purton Redhouse</v>
      </c>
      <c r="N20" t="str">
        <f>Contacts!H39</f>
        <v>h: gold shirts blk shorts</v>
      </c>
      <c r="O20" t="str">
        <f>Contacts!H40</f>
        <v>a: volt/green</v>
      </c>
      <c r="P20" t="s">
        <v>260</v>
      </c>
      <c r="Q20" t="s">
        <v>263</v>
      </c>
      <c r="R20" s="50" t="s">
        <v>275</v>
      </c>
      <c r="S20" s="50" t="s">
        <v>279</v>
      </c>
      <c r="T20" t="s">
        <v>212</v>
      </c>
    </row>
    <row r="21" spans="1:20" x14ac:dyDescent="0.25">
      <c r="A21" t="str">
        <f>Contacts!B41</f>
        <v>Regent</v>
      </c>
      <c r="B21" t="s">
        <v>339</v>
      </c>
      <c r="C21" t="str">
        <f t="shared" si="0"/>
        <v>Penhill</v>
      </c>
      <c r="D21" t="str">
        <f>Contacts!D41</f>
        <v>Alastair Drew</v>
      </c>
      <c r="E21" t="str">
        <f>Contacts!E41</f>
        <v>07545 675585</v>
      </c>
      <c r="F21" t="str">
        <f>Contacts!F41</f>
        <v>19alleydrew89@gmail.com</v>
      </c>
      <c r="G21" s="63" t="s">
        <v>383</v>
      </c>
      <c r="H21" t="s">
        <v>384</v>
      </c>
      <c r="I21" t="s">
        <v>408</v>
      </c>
      <c r="J21" t="str">
        <f>Contacts!D42</f>
        <v>Adam Bedwell</v>
      </c>
      <c r="K21" t="str">
        <f>Contacts!E42</f>
        <v>07702 672600</v>
      </c>
      <c r="L21" t="str">
        <f>Contacts!F42</f>
        <v>bedwell.adam@googlemail.com</v>
      </c>
      <c r="M21" t="str">
        <f>Contacts!G41</f>
        <v>Penhill</v>
      </c>
      <c r="N21" t="str">
        <f>Contacts!H41</f>
        <v>yellow shirts blk shorts</v>
      </c>
      <c r="P21" t="s">
        <v>428</v>
      </c>
      <c r="Q21" t="s">
        <v>262</v>
      </c>
      <c r="T21" t="s">
        <v>212</v>
      </c>
    </row>
    <row r="22" spans="1:20" x14ac:dyDescent="0.25">
      <c r="A22" t="str">
        <f>Contacts!B43</f>
        <v>Ruby Removals</v>
      </c>
      <c r="B22" t="s">
        <v>438</v>
      </c>
      <c r="C22" t="str">
        <f t="shared" si="0"/>
        <v>Penhill</v>
      </c>
      <c r="D22" t="str">
        <f>Contacts!D43</f>
        <v>Dayne Lewis</v>
      </c>
      <c r="E22" t="str">
        <f>Contacts!E43</f>
        <v>07904 164162</v>
      </c>
      <c r="F22" t="str">
        <f>Contacts!F43</f>
        <v>Dayne151@hotmail.co.uk</v>
      </c>
      <c r="G22" s="63" t="s">
        <v>453</v>
      </c>
      <c r="H22" t="s">
        <v>454</v>
      </c>
      <c r="J22" t="str">
        <f>Contacts!D44</f>
        <v>Desmond Keville</v>
      </c>
      <c r="K22" t="str">
        <f>Contacts!E44</f>
        <v>07858 576930</v>
      </c>
      <c r="L22" t="str">
        <f>Contacts!F44</f>
        <v>Desmondkeville1988@gmail.com</v>
      </c>
      <c r="M22" t="str">
        <f>Contacts!G43</f>
        <v>Penhill</v>
      </c>
      <c r="N22" t="str">
        <f>Contacts!H43</f>
        <v>h: navy blue</v>
      </c>
      <c r="O22" t="str">
        <f>Contacts!H44</f>
        <v xml:space="preserve">a: white </v>
      </c>
      <c r="P22" t="s">
        <v>317</v>
      </c>
      <c r="Q22" t="s">
        <v>262</v>
      </c>
      <c r="R22" s="50" t="s">
        <v>271</v>
      </c>
      <c r="T22" t="s">
        <v>212</v>
      </c>
    </row>
    <row r="23" spans="1:20" x14ac:dyDescent="0.25">
      <c r="A23" t="str">
        <f>Contacts!B45</f>
        <v>Spectrum</v>
      </c>
      <c r="B23" t="s">
        <v>340</v>
      </c>
      <c r="C23" t="str">
        <f t="shared" si="0"/>
        <v>CS Nalgo</v>
      </c>
      <c r="D23" t="str">
        <f>Contacts!D45</f>
        <v>David Page</v>
      </c>
      <c r="E23" t="str">
        <f>Contacts!E45</f>
        <v>07956 684482</v>
      </c>
      <c r="F23" t="str">
        <f>Contacts!F45</f>
        <v>david27461@aol.com</v>
      </c>
      <c r="G23" s="63" t="s">
        <v>385</v>
      </c>
      <c r="H23" t="s">
        <v>386</v>
      </c>
      <c r="I23" t="s">
        <v>406</v>
      </c>
      <c r="J23" t="str">
        <f>Contacts!D46</f>
        <v>Nick Camden</v>
      </c>
      <c r="K23" t="str">
        <f>Contacts!E46</f>
        <v>07941 387440</v>
      </c>
      <c r="L23" t="str">
        <f>Contacts!F46</f>
        <v>nljcamden@gmail.com</v>
      </c>
      <c r="M23" t="str">
        <f>Contacts!G45</f>
        <v>CS Nalgo</v>
      </c>
      <c r="N23" t="str">
        <f>Contacts!H45</f>
        <v>h: green/black</v>
      </c>
      <c r="O23" t="str">
        <f>Contacts!H46</f>
        <v>a: red/blk</v>
      </c>
      <c r="P23" t="s">
        <v>429</v>
      </c>
      <c r="Q23" t="s">
        <v>262</v>
      </c>
      <c r="T23" t="s">
        <v>212</v>
      </c>
    </row>
    <row r="24" spans="1:20" x14ac:dyDescent="0.25">
      <c r="A24" t="str">
        <f>Contacts!B47</f>
        <v>Sportz Central</v>
      </c>
      <c r="B24" t="s">
        <v>341</v>
      </c>
      <c r="C24" t="str">
        <f t="shared" si="0"/>
        <v>St Joseph's</v>
      </c>
      <c r="D24" t="str">
        <f>Contacts!D47</f>
        <v>Aaron Cardozo</v>
      </c>
      <c r="E24" t="str">
        <f>Contacts!E47</f>
        <v>07387 074810</v>
      </c>
      <c r="F24" t="str">
        <f>Contacts!F47</f>
        <v>aaron.b.crdz@gmail.com</v>
      </c>
      <c r="G24" s="63" t="s">
        <v>387</v>
      </c>
      <c r="H24" t="s">
        <v>388</v>
      </c>
      <c r="I24" t="s">
        <v>399</v>
      </c>
      <c r="J24" t="str">
        <f>IF(Contacts!D48="as above","",Contacts!D48)</f>
        <v/>
      </c>
      <c r="K24" t="str">
        <f>IF(Contacts!$D$48="as above","",Contacts!E48)</f>
        <v/>
      </c>
      <c r="L24" t="str">
        <f>IF(Contacts!$D$48="as above","",Contacts!F48)</f>
        <v/>
      </c>
      <c r="M24" t="str">
        <f>Contacts!G47</f>
        <v>St Joseph's</v>
      </c>
      <c r="N24" t="str">
        <f>Contacts!H47</f>
        <v>blue/black</v>
      </c>
      <c r="P24" t="s">
        <v>430</v>
      </c>
      <c r="Q24" t="s">
        <v>262</v>
      </c>
      <c r="R24" s="50" t="s">
        <v>278</v>
      </c>
      <c r="T24" t="s">
        <v>212</v>
      </c>
    </row>
    <row r="25" spans="1:20" x14ac:dyDescent="0.25">
      <c r="A25" t="str">
        <f>Contacts!B49</f>
        <v>Swindon AFC</v>
      </c>
      <c r="B25" t="s">
        <v>342</v>
      </c>
      <c r="C25" t="str">
        <f t="shared" si="0"/>
        <v>St Joseph's</v>
      </c>
      <c r="D25" t="str">
        <f>Contacts!D49</f>
        <v>Josh Fisher</v>
      </c>
      <c r="E25" t="str">
        <f>Contacts!E49</f>
        <v>07841 627039</v>
      </c>
      <c r="F25" t="str">
        <f>Contacts!F49</f>
        <v>joshfisher96@hotmail.co.uk</v>
      </c>
      <c r="G25" s="63" t="s">
        <v>389</v>
      </c>
      <c r="H25" t="s">
        <v>390</v>
      </c>
      <c r="I25" t="s">
        <v>404</v>
      </c>
      <c r="J25" t="str">
        <f>Contacts!D50</f>
        <v>Benjamin Wells</v>
      </c>
      <c r="K25" t="str">
        <f>Contacts!E50</f>
        <v>07979 104168</v>
      </c>
      <c r="L25" t="str">
        <f>Contacts!F50</f>
        <v>benjaminwells8@icloud.com</v>
      </c>
      <c r="M25" t="str">
        <f>Contacts!G49</f>
        <v>St Joseph's</v>
      </c>
      <c r="N25" t="str">
        <f>Contacts!H49</f>
        <v>maroon shirts blk shorts</v>
      </c>
      <c r="P25" t="s">
        <v>318</v>
      </c>
      <c r="Q25" t="s">
        <v>263</v>
      </c>
      <c r="R25" s="50" t="s">
        <v>266</v>
      </c>
      <c r="T25" t="s">
        <v>212</v>
      </c>
    </row>
    <row r="26" spans="1:20" x14ac:dyDescent="0.25">
      <c r="A26" t="str">
        <f>Contacts!B51</f>
        <v>Swindon Centurions</v>
      </c>
      <c r="B26" t="s">
        <v>343</v>
      </c>
      <c r="C26" t="str">
        <f t="shared" si="0"/>
        <v>Penhill</v>
      </c>
      <c r="D26" t="str">
        <f>Contacts!D51</f>
        <v>Scott Canniford</v>
      </c>
      <c r="E26" t="str">
        <f>Contacts!E51</f>
        <v>07730 404334</v>
      </c>
      <c r="F26" t="str">
        <f>Contacts!F51</f>
        <v>Scott.canniford@gmail.com</v>
      </c>
      <c r="G26" s="63" t="s">
        <v>391</v>
      </c>
      <c r="H26" t="s">
        <v>392</v>
      </c>
      <c r="I26" t="s">
        <v>405</v>
      </c>
      <c r="J26" t="str">
        <f>IF(Contacts!D52="as above","",Contacts!D52)</f>
        <v/>
      </c>
      <c r="K26" t="str">
        <f>IF(Contacts!$D$52="as above","",Contacts!E52)</f>
        <v/>
      </c>
      <c r="L26" t="str">
        <f>IF(Contacts!$D$52="as above","",Contacts!F52)</f>
        <v/>
      </c>
      <c r="M26" t="str">
        <f>Contacts!G51</f>
        <v>Penhill</v>
      </c>
      <c r="N26" t="str">
        <f>Contacts!H51</f>
        <v>h: red/blk stripe shirts blk shorts</v>
      </c>
      <c r="O26" t="str">
        <f>Contacts!H52</f>
        <v>a: yellow shirts blue shorts</v>
      </c>
      <c r="P26" t="s">
        <v>431</v>
      </c>
      <c r="Q26" t="s">
        <v>262</v>
      </c>
      <c r="T26" t="s">
        <v>212</v>
      </c>
    </row>
    <row r="27" spans="1:20" x14ac:dyDescent="0.25">
      <c r="A27" t="str">
        <f>Contacts!B53</f>
        <v>Supermarine DC</v>
      </c>
      <c r="B27" t="s">
        <v>344</v>
      </c>
      <c r="C27" t="str">
        <f t="shared" si="0"/>
        <v>Penhill</v>
      </c>
      <c r="D27" t="str">
        <f>Contacts!D53</f>
        <v>Antonio Prinzi</v>
      </c>
      <c r="E27" t="str">
        <f>Contacts!E53</f>
        <v>07949 321180</v>
      </c>
      <c r="F27" t="str">
        <f>Contacts!F53</f>
        <v>a.prinzi@ntlworld.com</v>
      </c>
      <c r="G27" s="63" t="s">
        <v>452</v>
      </c>
      <c r="H27" t="s">
        <v>393</v>
      </c>
      <c r="I27" t="s">
        <v>399</v>
      </c>
      <c r="J27" t="str">
        <f>IF(Contacts!D54="as above","",Contacts!D54)</f>
        <v/>
      </c>
      <c r="K27" t="str">
        <f>IF(Contacts!$D$54="as above","",Contacts!E54)</f>
        <v/>
      </c>
      <c r="L27" t="str">
        <f>IF(Contacts!$D$54="as above","",Contacts!F54)</f>
        <v/>
      </c>
      <c r="M27" t="str">
        <f>Contacts!G53</f>
        <v>Penhill</v>
      </c>
      <c r="N27" t="str">
        <f>Contacts!H53</f>
        <v>all blue</v>
      </c>
      <c r="P27" t="s">
        <v>432</v>
      </c>
      <c r="Q27" t="s">
        <v>262</v>
      </c>
      <c r="R27" s="50" t="s">
        <v>277</v>
      </c>
      <c r="T27" t="s">
        <v>212</v>
      </c>
    </row>
    <row r="28" spans="1:20" x14ac:dyDescent="0.25">
      <c r="A28" t="str">
        <f>Contacts!B55</f>
        <v>Wroughton Reserves</v>
      </c>
      <c r="B28" t="s">
        <v>345</v>
      </c>
      <c r="C28" t="str">
        <f t="shared" si="0"/>
        <v>Weir Field</v>
      </c>
      <c r="D28" t="str">
        <f>Contacts!D55</f>
        <v>Stuart Beggs</v>
      </c>
      <c r="E28" t="str">
        <f>Contacts!E55</f>
        <v>07515 007946</v>
      </c>
      <c r="F28" t="str">
        <f>Contacts!F55</f>
        <v>beggzie@yahoo.co.uk</v>
      </c>
      <c r="G28" s="63" t="s">
        <v>394</v>
      </c>
      <c r="H28" t="s">
        <v>395</v>
      </c>
      <c r="I28" t="s">
        <v>407</v>
      </c>
      <c r="J28" t="str">
        <f>Contacts!D56</f>
        <v>Ethan Thomas</v>
      </c>
      <c r="K28" t="str">
        <f>Contacts!E56</f>
        <v>07802 557455</v>
      </c>
      <c r="L28" t="str">
        <f>Contacts!F56</f>
        <v>Ethandthomas96@gmail.com</v>
      </c>
      <c r="M28" t="str">
        <f>Contacts!G55</f>
        <v>Weir Field</v>
      </c>
      <c r="N28" t="str">
        <f>Contacts!H55</f>
        <v>h: blue</v>
      </c>
      <c r="P28" t="s">
        <v>433</v>
      </c>
      <c r="Q28" t="s">
        <v>262</v>
      </c>
      <c r="R28" s="50" t="s">
        <v>277</v>
      </c>
    </row>
  </sheetData>
  <sortState xmlns:xlrd2="http://schemas.microsoft.com/office/spreadsheetml/2017/richdata2" ref="A2:O27">
    <sortCondition ref="A11"/>
  </sortState>
  <hyperlinks>
    <hyperlink ref="R3" r:id="rId1" xr:uid="{5489E712-7DE3-46D6-9FA7-4D02F21BF095}"/>
    <hyperlink ref="R25" r:id="rId2" xr:uid="{7BD87D60-A5D1-484A-A222-2C6FB8EF0E64}"/>
    <hyperlink ref="R5" r:id="rId3" xr:uid="{8CBAD6E1-A42E-4F38-9A29-D7D7D97BA2A6}"/>
    <hyperlink ref="R18" r:id="rId4" xr:uid="{AEB099F0-C324-4C74-ACBB-7D3ED01FF99E}"/>
    <hyperlink ref="R4" r:id="rId5" xr:uid="{71308B89-D13C-41DE-A093-530342D26ABE}"/>
    <hyperlink ref="R12" r:id="rId6" xr:uid="{AB0C9EED-DD7B-43BD-934B-9E6DB5D69536}"/>
    <hyperlink ref="R22" r:id="rId7" xr:uid="{685A5EC4-5ED6-4AF0-AA77-3A31A88B3761}"/>
    <hyperlink ref="R14" r:id="rId8" xr:uid="{5691BF10-7BD7-49B9-89C9-3240C4B1555E}"/>
    <hyperlink ref="R15" r:id="rId9" xr:uid="{9F28FB6A-CD51-41BB-AC79-19205B370AE2}"/>
    <hyperlink ref="R16" r:id="rId10" xr:uid="{5B34795A-F517-434F-B32F-26B9DC2FAD68}"/>
    <hyperlink ref="R20" r:id="rId11" xr:uid="{42D781A5-A401-450A-8131-0052D0201417}"/>
    <hyperlink ref="R2" r:id="rId12" xr:uid="{4948D10A-C1B9-4400-BD92-44EAAB10819C}"/>
    <hyperlink ref="R27" r:id="rId13" xr:uid="{A1C59DF7-4A47-4283-AB67-C7575066CC40}"/>
    <hyperlink ref="R24" r:id="rId14" xr:uid="{8415E55C-C76C-4FB4-90CE-F4262C9967C3}"/>
    <hyperlink ref="S20" r:id="rId15" xr:uid="{91FE224F-C620-4E2A-B623-2C5B293B48EF}"/>
    <hyperlink ref="S2" r:id="rId16" xr:uid="{CA868B2A-E3BE-4C6E-AC9B-F3FBE5B717CA}"/>
    <hyperlink ref="S4" r:id="rId17" xr:uid="{BE2BF7E4-3DCD-43F1-A9FF-4E8E520A2141}"/>
    <hyperlink ref="S3" r:id="rId18" xr:uid="{E0A20038-3BC7-4228-9BE8-BA35FB8BF86A}"/>
    <hyperlink ref="S12" r:id="rId19" xr:uid="{CE69BA33-6870-4678-BF11-F67F8AB9D1D4}"/>
    <hyperlink ref="S18" r:id="rId20" xr:uid="{0B68B0F8-7ADB-4DC4-817B-08026FAD3E3B}"/>
    <hyperlink ref="S5" r:id="rId21" xr:uid="{26003E46-2ED9-41B3-BB0E-0AD681085BEB}"/>
    <hyperlink ref="R28" r:id="rId22" xr:uid="{21E01703-23DE-40CE-A43A-C9403CBF271A}"/>
  </hyperlinks>
  <pageMargins left="0.7" right="0.7" top="0.75" bottom="0.75" header="0.3" footer="0.3"/>
  <pageSetup paperSize="9" orientation="portrait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8256-C0EB-4600-8F0C-CE7A23683572}">
  <dimension ref="A2:B9"/>
  <sheetViews>
    <sheetView workbookViewId="0">
      <selection activeCell="B9" sqref="B9"/>
    </sheetView>
  </sheetViews>
  <sheetFormatPr defaultRowHeight="15" x14ac:dyDescent="0.25"/>
  <sheetData>
    <row r="2" spans="1:2" x14ac:dyDescent="0.25">
      <c r="A2" s="49">
        <v>44003</v>
      </c>
      <c r="B2" t="s">
        <v>250</v>
      </c>
    </row>
    <row r="3" spans="1:2" x14ac:dyDescent="0.25">
      <c r="A3" s="49">
        <v>44045</v>
      </c>
      <c r="B3" t="s">
        <v>304</v>
      </c>
    </row>
    <row r="4" spans="1:2" x14ac:dyDescent="0.25">
      <c r="A4" s="49">
        <v>44048</v>
      </c>
      <c r="B4" t="s">
        <v>306</v>
      </c>
    </row>
    <row r="5" spans="1:2" x14ac:dyDescent="0.25">
      <c r="A5" s="49">
        <v>44055</v>
      </c>
      <c r="B5" t="s">
        <v>348</v>
      </c>
    </row>
    <row r="6" spans="1:2" x14ac:dyDescent="0.25">
      <c r="A6" s="49">
        <v>44072</v>
      </c>
      <c r="B6" t="s">
        <v>398</v>
      </c>
    </row>
    <row r="7" spans="1:2" x14ac:dyDescent="0.25">
      <c r="A7" s="49">
        <v>44076</v>
      </c>
      <c r="B7" t="s">
        <v>434</v>
      </c>
    </row>
    <row r="8" spans="1:2" x14ac:dyDescent="0.25">
      <c r="A8" s="49">
        <v>44078</v>
      </c>
      <c r="B8" t="s">
        <v>440</v>
      </c>
    </row>
    <row r="9" spans="1:2" x14ac:dyDescent="0.25">
      <c r="A9" s="49">
        <v>44106</v>
      </c>
      <c r="B9" t="s">
        <v>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243A-564F-4168-8112-DC4D362F6961}">
  <dimension ref="B2:G31"/>
  <sheetViews>
    <sheetView topLeftCell="A10" workbookViewId="0">
      <selection activeCell="K20" sqref="K20"/>
    </sheetView>
  </sheetViews>
  <sheetFormatPr defaultRowHeight="15" x14ac:dyDescent="0.25"/>
  <cols>
    <col min="2" max="2" width="5.85546875" bestFit="1" customWidth="1"/>
    <col min="3" max="3" width="9.5703125" bestFit="1" customWidth="1"/>
    <col min="4" max="4" width="32.5703125" bestFit="1" customWidth="1"/>
    <col min="5" max="5" width="11.7109375" bestFit="1" customWidth="1"/>
    <col min="6" max="6" width="4" style="29" bestFit="1" customWidth="1"/>
    <col min="7" max="7" width="16.140625" bestFit="1" customWidth="1"/>
  </cols>
  <sheetData>
    <row r="2" spans="2:7" x14ac:dyDescent="0.25">
      <c r="B2" s="17" t="s">
        <v>179</v>
      </c>
      <c r="C2" s="26" t="s">
        <v>178</v>
      </c>
      <c r="D2" s="26" t="s">
        <v>0</v>
      </c>
      <c r="E2" s="16"/>
      <c r="F2" s="27" t="s">
        <v>181</v>
      </c>
      <c r="G2" s="26" t="s">
        <v>5</v>
      </c>
    </row>
    <row r="3" spans="2:7" x14ac:dyDescent="0.25">
      <c r="B3" s="18">
        <v>17</v>
      </c>
      <c r="C3" s="19">
        <v>43970</v>
      </c>
      <c r="D3" s="20" t="s">
        <v>4</v>
      </c>
      <c r="E3" s="18" t="s">
        <v>168</v>
      </c>
      <c r="F3" s="28">
        <v>20</v>
      </c>
      <c r="G3" s="21" t="s">
        <v>6</v>
      </c>
    </row>
    <row r="4" spans="2:7" x14ac:dyDescent="0.25">
      <c r="B4" s="18">
        <v>18</v>
      </c>
      <c r="C4" s="22"/>
      <c r="D4" s="20" t="s">
        <v>8</v>
      </c>
      <c r="E4" s="23" t="s">
        <v>169</v>
      </c>
      <c r="F4" s="28">
        <v>15</v>
      </c>
      <c r="G4" s="21" t="s">
        <v>9</v>
      </c>
    </row>
    <row r="5" spans="2:7" x14ac:dyDescent="0.25">
      <c r="B5" s="18">
        <v>9</v>
      </c>
      <c r="C5" s="19">
        <v>43970</v>
      </c>
      <c r="D5" s="20" t="s">
        <v>12</v>
      </c>
      <c r="E5" s="18" t="s">
        <v>159</v>
      </c>
      <c r="F5" s="28">
        <v>15</v>
      </c>
      <c r="G5" s="21" t="s">
        <v>13</v>
      </c>
    </row>
    <row r="6" spans="2:7" x14ac:dyDescent="0.25">
      <c r="B6" s="18">
        <v>1</v>
      </c>
      <c r="C6" s="19">
        <v>43937</v>
      </c>
      <c r="D6" s="20" t="s">
        <v>18</v>
      </c>
      <c r="E6" s="18" t="s">
        <v>147</v>
      </c>
      <c r="F6" s="28">
        <v>15</v>
      </c>
      <c r="G6" s="21" t="s">
        <v>148</v>
      </c>
    </row>
    <row r="7" spans="2:7" x14ac:dyDescent="0.25">
      <c r="B7" s="18">
        <v>10</v>
      </c>
      <c r="C7" s="19">
        <v>43970</v>
      </c>
      <c r="D7" s="20" t="s">
        <v>23</v>
      </c>
      <c r="E7" s="18" t="s">
        <v>160</v>
      </c>
      <c r="F7" s="28">
        <v>15</v>
      </c>
      <c r="G7" s="21" t="s">
        <v>24</v>
      </c>
    </row>
    <row r="8" spans="2:7" x14ac:dyDescent="0.25">
      <c r="B8" s="18">
        <v>28</v>
      </c>
      <c r="C8" s="19">
        <v>43983</v>
      </c>
      <c r="D8" s="20" t="s">
        <v>183</v>
      </c>
      <c r="E8" s="18" t="s">
        <v>191</v>
      </c>
      <c r="F8" s="28">
        <v>15</v>
      </c>
      <c r="G8" s="21" t="s">
        <v>184</v>
      </c>
    </row>
    <row r="9" spans="2:7" x14ac:dyDescent="0.25">
      <c r="B9" s="18">
        <v>26</v>
      </c>
      <c r="C9" s="25">
        <v>43980</v>
      </c>
      <c r="D9" s="20" t="s">
        <v>126</v>
      </c>
      <c r="E9" s="18" t="s">
        <v>177</v>
      </c>
      <c r="F9" s="28">
        <v>15</v>
      </c>
      <c r="G9" s="24" t="s">
        <v>127</v>
      </c>
    </row>
    <row r="10" spans="2:7" x14ac:dyDescent="0.25">
      <c r="B10" s="18">
        <v>12</v>
      </c>
      <c r="C10" s="19">
        <v>43970</v>
      </c>
      <c r="D10" s="20" t="s">
        <v>30</v>
      </c>
      <c r="E10" s="18" t="s">
        <v>162</v>
      </c>
      <c r="F10" s="28">
        <v>15</v>
      </c>
      <c r="G10" s="21" t="s">
        <v>163</v>
      </c>
    </row>
    <row r="11" spans="2:7" x14ac:dyDescent="0.25">
      <c r="B11" s="18">
        <v>27</v>
      </c>
      <c r="C11" s="19">
        <v>43982</v>
      </c>
      <c r="D11" s="20" t="s">
        <v>131</v>
      </c>
      <c r="E11" s="18" t="s">
        <v>182</v>
      </c>
      <c r="F11" s="28">
        <v>20</v>
      </c>
      <c r="G11" s="31" t="s">
        <v>132</v>
      </c>
    </row>
    <row r="12" spans="2:7" x14ac:dyDescent="0.25">
      <c r="B12" s="18">
        <v>13</v>
      </c>
      <c r="C12" s="19">
        <v>43970</v>
      </c>
      <c r="D12" s="20" t="s">
        <v>35</v>
      </c>
      <c r="E12" s="18" t="s">
        <v>164</v>
      </c>
      <c r="F12" s="28">
        <v>15</v>
      </c>
      <c r="G12" s="21" t="s">
        <v>36</v>
      </c>
    </row>
    <row r="13" spans="2:7" x14ac:dyDescent="0.25">
      <c r="B13" s="18">
        <v>25</v>
      </c>
      <c r="C13" s="25">
        <v>43980</v>
      </c>
      <c r="D13" s="20" t="s">
        <v>138</v>
      </c>
      <c r="E13" s="18" t="s">
        <v>176</v>
      </c>
      <c r="F13" s="28">
        <v>20</v>
      </c>
      <c r="G13" s="21" t="s">
        <v>139</v>
      </c>
    </row>
    <row r="14" spans="2:7" x14ac:dyDescent="0.25">
      <c r="B14" s="18">
        <v>7</v>
      </c>
      <c r="C14" s="19">
        <v>43970</v>
      </c>
      <c r="D14" s="20" t="s">
        <v>42</v>
      </c>
      <c r="E14" s="18" t="s">
        <v>157</v>
      </c>
      <c r="F14" s="28">
        <v>15</v>
      </c>
      <c r="G14" s="21" t="s">
        <v>43</v>
      </c>
    </row>
    <row r="15" spans="2:7" x14ac:dyDescent="0.25">
      <c r="B15" s="18">
        <v>21</v>
      </c>
      <c r="C15" s="22"/>
      <c r="D15" s="20" t="s">
        <v>48</v>
      </c>
      <c r="E15" s="18" t="s">
        <v>172</v>
      </c>
      <c r="F15" s="28">
        <v>15</v>
      </c>
      <c r="G15" s="24" t="s">
        <v>49</v>
      </c>
    </row>
    <row r="16" spans="2:7" x14ac:dyDescent="0.25">
      <c r="B16" s="18">
        <v>8</v>
      </c>
      <c r="C16" s="19">
        <v>43970</v>
      </c>
      <c r="D16" s="20" t="s">
        <v>52</v>
      </c>
      <c r="E16" s="18" t="s">
        <v>158</v>
      </c>
      <c r="F16" s="28">
        <v>15</v>
      </c>
      <c r="G16" s="21" t="s">
        <v>53</v>
      </c>
    </row>
    <row r="17" spans="2:7" x14ac:dyDescent="0.25">
      <c r="B17" s="18">
        <v>4</v>
      </c>
      <c r="C17" s="19">
        <v>43970</v>
      </c>
      <c r="D17" s="20" t="s">
        <v>56</v>
      </c>
      <c r="E17" s="18" t="s">
        <v>152</v>
      </c>
      <c r="F17" s="28">
        <v>29</v>
      </c>
      <c r="G17" s="21" t="s">
        <v>57</v>
      </c>
    </row>
    <row r="18" spans="2:7" x14ac:dyDescent="0.25">
      <c r="B18" s="18">
        <v>24</v>
      </c>
      <c r="C18" s="22"/>
      <c r="D18" s="20" t="s">
        <v>60</v>
      </c>
      <c r="E18" s="18" t="s">
        <v>175</v>
      </c>
      <c r="F18" s="28">
        <v>15</v>
      </c>
      <c r="G18" s="24" t="s">
        <v>61</v>
      </c>
    </row>
    <row r="19" spans="2:7" x14ac:dyDescent="0.25">
      <c r="B19" s="18">
        <v>14</v>
      </c>
      <c r="C19" s="19">
        <v>43970</v>
      </c>
      <c r="D19" s="20" t="s">
        <v>67</v>
      </c>
      <c r="E19" s="18" t="s">
        <v>165</v>
      </c>
      <c r="F19" s="28">
        <v>15</v>
      </c>
      <c r="G19" s="21" t="s">
        <v>68</v>
      </c>
    </row>
    <row r="20" spans="2:7" x14ac:dyDescent="0.25">
      <c r="B20" s="18">
        <v>11</v>
      </c>
      <c r="C20" s="19">
        <v>43970</v>
      </c>
      <c r="D20" s="20" t="s">
        <v>74</v>
      </c>
      <c r="E20" s="18" t="s">
        <v>161</v>
      </c>
      <c r="F20" s="28">
        <v>15</v>
      </c>
      <c r="G20" s="21" t="s">
        <v>75</v>
      </c>
    </row>
    <row r="21" spans="2:7" x14ac:dyDescent="0.25">
      <c r="B21" s="18">
        <v>3</v>
      </c>
      <c r="C21" s="19">
        <v>43970</v>
      </c>
      <c r="D21" s="20" t="s">
        <v>78</v>
      </c>
      <c r="E21" s="18" t="s">
        <v>151</v>
      </c>
      <c r="F21" s="28">
        <v>15</v>
      </c>
      <c r="G21" s="21" t="s">
        <v>79</v>
      </c>
    </row>
    <row r="22" spans="2:7" x14ac:dyDescent="0.25">
      <c r="B22" s="18">
        <v>15</v>
      </c>
      <c r="C22" s="19">
        <v>43970</v>
      </c>
      <c r="D22" s="20" t="s">
        <v>85</v>
      </c>
      <c r="E22" s="18" t="s">
        <v>166</v>
      </c>
      <c r="F22" s="28">
        <v>15</v>
      </c>
      <c r="G22" s="21" t="s">
        <v>86</v>
      </c>
    </row>
    <row r="23" spans="2:7" x14ac:dyDescent="0.25">
      <c r="B23" s="18">
        <v>5</v>
      </c>
      <c r="C23" s="19">
        <v>43970</v>
      </c>
      <c r="D23" s="20" t="s">
        <v>92</v>
      </c>
      <c r="E23" s="18" t="s">
        <v>153</v>
      </c>
      <c r="F23" s="28">
        <v>15</v>
      </c>
      <c r="G23" s="21" t="s">
        <v>154</v>
      </c>
    </row>
    <row r="24" spans="2:7" x14ac:dyDescent="0.25">
      <c r="B24" s="18">
        <v>19</v>
      </c>
      <c r="C24" s="22"/>
      <c r="D24" s="20" t="s">
        <v>98</v>
      </c>
      <c r="E24" s="18" t="s">
        <v>170</v>
      </c>
      <c r="F24" s="28">
        <v>15</v>
      </c>
      <c r="G24" s="24" t="s">
        <v>99</v>
      </c>
    </row>
    <row r="25" spans="2:7" x14ac:dyDescent="0.25">
      <c r="B25" s="18">
        <v>2</v>
      </c>
      <c r="C25" s="19">
        <v>43940</v>
      </c>
      <c r="D25" s="20" t="s">
        <v>101</v>
      </c>
      <c r="E25" s="18" t="s">
        <v>149</v>
      </c>
      <c r="F25" s="28">
        <v>15</v>
      </c>
      <c r="G25" s="21" t="s">
        <v>150</v>
      </c>
    </row>
    <row r="26" spans="2:7" x14ac:dyDescent="0.25">
      <c r="B26" s="18">
        <v>20</v>
      </c>
      <c r="C26" s="22"/>
      <c r="D26" s="20" t="s">
        <v>108</v>
      </c>
      <c r="E26" s="18" t="s">
        <v>171</v>
      </c>
      <c r="F26" s="28">
        <v>15</v>
      </c>
      <c r="G26" s="24" t="s">
        <v>109</v>
      </c>
    </row>
    <row r="27" spans="2:7" x14ac:dyDescent="0.25">
      <c r="B27" s="18">
        <v>16</v>
      </c>
      <c r="C27" s="19">
        <v>43970</v>
      </c>
      <c r="D27" s="20" t="s">
        <v>111</v>
      </c>
      <c r="E27" s="18" t="s">
        <v>167</v>
      </c>
      <c r="F27" s="28">
        <v>15</v>
      </c>
      <c r="G27" s="21" t="s">
        <v>112</v>
      </c>
    </row>
    <row r="28" spans="2:7" x14ac:dyDescent="0.25">
      <c r="B28" s="18">
        <v>22</v>
      </c>
      <c r="C28" s="22"/>
      <c r="D28" s="20" t="s">
        <v>194</v>
      </c>
      <c r="E28" s="18" t="s">
        <v>173</v>
      </c>
      <c r="F28" s="28">
        <v>15</v>
      </c>
      <c r="G28" s="21" t="s">
        <v>118</v>
      </c>
    </row>
    <row r="29" spans="2:7" x14ac:dyDescent="0.25">
      <c r="B29" s="18">
        <v>6</v>
      </c>
      <c r="C29" s="19">
        <v>43970</v>
      </c>
      <c r="D29" s="20" t="s">
        <v>121</v>
      </c>
      <c r="E29" s="18" t="s">
        <v>155</v>
      </c>
      <c r="F29" s="28">
        <v>15</v>
      </c>
      <c r="G29" s="32" t="s">
        <v>156</v>
      </c>
    </row>
    <row r="30" spans="2:7" x14ac:dyDescent="0.25">
      <c r="B30" s="18">
        <v>23</v>
      </c>
      <c r="C30" s="22"/>
      <c r="D30" s="20" t="s">
        <v>145</v>
      </c>
      <c r="E30" s="18" t="s">
        <v>174</v>
      </c>
      <c r="F30" s="28">
        <v>15</v>
      </c>
      <c r="G30" s="24" t="s">
        <v>146</v>
      </c>
    </row>
    <row r="31" spans="2:7" x14ac:dyDescent="0.25">
      <c r="D31" s="30"/>
    </row>
  </sheetData>
  <sortState xmlns:xlrd2="http://schemas.microsoft.com/office/spreadsheetml/2017/richdata2" ref="B3:G30">
    <sortCondition ref="D3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Contacts</vt:lpstr>
      <vt:lpstr>Data</vt:lpstr>
      <vt:lpstr>Version control</vt:lpstr>
      <vt:lpstr>Registrations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Cejer</dc:creator>
  <cp:lastModifiedBy>Peter Cejer</cp:lastModifiedBy>
  <dcterms:created xsi:type="dcterms:W3CDTF">2020-05-23T09:25:16Z</dcterms:created>
  <dcterms:modified xsi:type="dcterms:W3CDTF">2021-03-18T16:11:11Z</dcterms:modified>
</cp:coreProperties>
</file>